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929" documentId="8_{76B5D7BF-37D9-4C05-B0E0-E24756B43F7D}" xr6:coauthVersionLast="47" xr6:coauthVersionMax="47" xr10:uidLastSave="{F17E4388-A88C-4C81-B357-CFB5E0C7C779}"/>
  <bookViews>
    <workbookView xWindow="-120" yWindow="-120" windowWidth="29040" windowHeight="15840" tabRatio="725" activeTab="8" xr2:uid="{00000000-000D-0000-FFFF-FFFF00000000}"/>
  </bookViews>
  <sheets>
    <sheet name="INFORMATION PRODUIT" sheetId="10" r:id="rId1"/>
    <sheet name="Critère 1" sheetId="1" r:id="rId2"/>
    <sheet name="Critère 2" sheetId="2" r:id="rId3"/>
    <sheet name="Critère 3" sheetId="5" r:id="rId4"/>
    <sheet name="Critère 4" sheetId="12" r:id="rId5"/>
    <sheet name="Critère 5" sheetId="7" r:id="rId6"/>
    <sheet name="Synthèse " sheetId="4" r:id="rId7"/>
    <sheet name="Mode d'emploi" sheetId="8" r:id="rId8"/>
    <sheet name="Glossaire" sheetId="11" r:id="rId9"/>
    <sheet name="Liste d'outils critère 2"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4" l="1"/>
  <c r="C15" i="4"/>
  <c r="C11" i="4"/>
  <c r="I8" i="7"/>
  <c r="C23" i="4" s="1"/>
  <c r="N16" i="2"/>
  <c r="C9" i="4" s="1"/>
  <c r="J40" i="1" l="1"/>
  <c r="G51" i="12"/>
  <c r="B51" i="12"/>
  <c r="G50" i="12"/>
  <c r="B50" i="12"/>
  <c r="G49" i="12"/>
  <c r="B49" i="12"/>
  <c r="G48" i="12"/>
  <c r="B48" i="12"/>
  <c r="G47" i="12"/>
  <c r="B47" i="12"/>
  <c r="G46" i="12"/>
  <c r="B46" i="12"/>
  <c r="G45" i="12"/>
  <c r="B45" i="12"/>
  <c r="G44" i="12"/>
  <c r="B44" i="12"/>
  <c r="T28" i="12"/>
  <c r="H28" i="12"/>
  <c r="T26" i="12"/>
  <c r="H51" i="12" l="1"/>
  <c r="T25" i="12"/>
  <c r="T27" i="12"/>
  <c r="M28" i="12"/>
  <c r="H46" i="12"/>
  <c r="H47" i="12"/>
  <c r="H49" i="12"/>
  <c r="H44" i="12"/>
  <c r="H50" i="12"/>
  <c r="H45" i="12"/>
  <c r="H48" i="12"/>
  <c r="I28" i="12" l="1"/>
  <c r="K28" i="12" s="1"/>
  <c r="J28" i="12"/>
  <c r="J31" i="12" s="1"/>
  <c r="C21" i="4" s="1"/>
  <c r="N28" i="12"/>
  <c r="L21" i="7" l="1"/>
  <c r="C25" i="4" s="1"/>
  <c r="E21" i="4" l="1"/>
  <c r="R111" i="5"/>
  <c r="R79" i="5"/>
  <c r="C17" i="4" s="1"/>
  <c r="R54" i="5"/>
  <c r="R20" i="5"/>
  <c r="C13" i="4" s="1"/>
  <c r="E42" i="2"/>
  <c r="F17" i="2"/>
  <c r="C7" i="4" s="1"/>
  <c r="C5" i="4"/>
  <c r="E5" i="4" s="1"/>
  <c r="E23" i="4" l="1"/>
  <c r="E13" i="4"/>
  <c r="E7" i="4"/>
  <c r="F6" i="4" l="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DDEFE25D-E5FB-4DDF-8A3D-609BFD439181}">
      <text>
        <r>
          <rPr>
            <b/>
            <sz val="9"/>
            <color indexed="81"/>
            <rFont val="Tahoma"/>
            <family val="2"/>
          </rPr>
          <t>Pièce la plus chère (HT) parmi l’ensemble des pièces panne / case (liste 2) identifiées pour le produit concerné.</t>
        </r>
      </text>
    </comment>
    <comment ref="G28" authorId="0" shapeId="0" xr:uid="{0712DDDA-F279-4AFC-8B3F-45008E68F456}">
      <text>
        <r>
          <rPr>
            <b/>
            <sz val="9"/>
            <color indexed="81"/>
            <rFont val="Tahoma"/>
            <family val="2"/>
          </rPr>
          <t>Veuillez renseigner la bonne information.</t>
        </r>
      </text>
    </comment>
    <comment ref="A30" authorId="0" shapeId="0" xr:uid="{E49E7CD2-593F-4454-B4FF-941DE59E49EF}">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<sst xmlns="http://schemas.openxmlformats.org/spreadsheetml/2006/main" count="584" uniqueCount="353">
  <si>
    <t xml:space="preserve">Engagement sur la durée de mise à disposition sans frais de la documentation technique </t>
  </si>
  <si>
    <t>Colonne B</t>
  </si>
  <si>
    <t>Colonne C</t>
  </si>
  <si>
    <t>Réparateurs</t>
  </si>
  <si>
    <t>Consommateurs</t>
  </si>
  <si>
    <t>Années de disponibilité</t>
  </si>
  <si>
    <t>à 5</t>
  </si>
  <si>
    <t>à 10</t>
  </si>
  <si>
    <t>à 15</t>
  </si>
  <si>
    <t>ou plus</t>
  </si>
  <si>
    <t>Type de documentation</t>
  </si>
  <si>
    <t>Nombre de points</t>
  </si>
  <si>
    <t>TOTAL</t>
  </si>
  <si>
    <t xml:space="preserve">Identification sans équivoque du produit </t>
  </si>
  <si>
    <t>Schéma démontage ou vue éclatée</t>
  </si>
  <si>
    <t>Schémas de câblage et de raccordement</t>
  </si>
  <si>
    <t>NA</t>
  </si>
  <si>
    <t>Schémas des cartes électroniques</t>
  </si>
  <si>
    <t>Liste du matériel de réparation et de test nécessaire</t>
  </si>
  <si>
    <t>Manuel technique d'instructions relatives à la réparation</t>
  </si>
  <si>
    <t>Codes d'erreurs et de diagnostic</t>
  </si>
  <si>
    <t>Informations sur composants et diagnostic</t>
  </si>
  <si>
    <t>Accès aux incidents signalés et enregistrés dans l'équipement</t>
  </si>
  <si>
    <t>Bulletins techniques</t>
  </si>
  <si>
    <t>Encadrement spécifique de l'auto-réparation (opérations conseillées, instructions de sécurité et de réparation, répercussions éventuelles sur la garantie)</t>
  </si>
  <si>
    <t>Informations sur accès aux réparateurs professionnels</t>
  </si>
  <si>
    <t>Détection des pannes et actions requises (approche grand public)</t>
  </si>
  <si>
    <t>Conseils d'utilisation et d'entretien</t>
  </si>
  <si>
    <t>Le nombre maximal de points est 336. Note pour ce sous-critère = (nombre de points obtenus/336) × 10.</t>
  </si>
  <si>
    <t>2.1 - Facilité démontage pièces
Pièces de la liste 2</t>
  </si>
  <si>
    <t>2.2 - Outils nécessaires au démontage (liste 2)</t>
  </si>
  <si>
    <t>Type d'outils</t>
  </si>
  <si>
    <t>Nombre d'étapes pour accès unitaire à la pièce</t>
  </si>
  <si>
    <t>ND/NA (1)</t>
  </si>
  <si>
    <t>8 à 13</t>
  </si>
  <si>
    <t>4 à 7</t>
  </si>
  <si>
    <t>1 à 3</t>
  </si>
  <si>
    <t>ND/NA</t>
  </si>
  <si>
    <t>Outils propriétaires</t>
  </si>
  <si>
    <t>Outils spécifiques</t>
  </si>
  <si>
    <t>Sans outil, outils communs (2)</t>
  </si>
  <si>
    <t>ou 14 et plus</t>
  </si>
  <si>
    <t>Pièce de la liste 2</t>
  </si>
  <si>
    <t>Nombre de points (3)</t>
  </si>
  <si>
    <t>Moteur</t>
  </si>
  <si>
    <t>Attaches de tablier</t>
  </si>
  <si>
    <t>Piles émetteurs</t>
  </si>
  <si>
    <t>Point de commande</t>
  </si>
  <si>
    <t>(2) Ou bien outil fourni avec la pièce de rechange.</t>
  </si>
  <si>
    <t>(1) ND/NA = non démontable ou non accessible unitairement</t>
  </si>
  <si>
    <t>(3) Prendre la notation la plus défavorable si plusieurs outils sont impliqués.</t>
  </si>
  <si>
    <t>2.3 - Caractéristiques des fixations</t>
  </si>
  <si>
    <t>Type de fixation</t>
  </si>
  <si>
    <t>Ni amovible,</t>
  </si>
  <si>
    <t>Amovible,</t>
  </si>
  <si>
    <t>Amovible et réutilisable (4)</t>
  </si>
  <si>
    <t>ni réutilisable</t>
  </si>
  <si>
    <t>non réutilisable</t>
  </si>
  <si>
    <t>Pièces de la liste 1 et de la liste 2</t>
  </si>
  <si>
    <t>Nombre de points (5)</t>
  </si>
  <si>
    <t>Tube d'enroulement</t>
  </si>
  <si>
    <t xml:space="preserve">Joues latérales </t>
  </si>
  <si>
    <t>Butées</t>
  </si>
  <si>
    <t>Embout d'axe</t>
  </si>
  <si>
    <t>Coulisses</t>
  </si>
  <si>
    <t>Coffre</t>
  </si>
  <si>
    <t>Tulipe</t>
  </si>
  <si>
    <t>Roues couronne moteur</t>
  </si>
  <si>
    <t>(4) Ou bien fixation fournie avec la pièce de rechange.</t>
  </si>
  <si>
    <t>(5) Prendre la notation la plus défavorable si plusieurs fixations sont impliquées.</t>
  </si>
  <si>
    <t>Colonne A</t>
  </si>
  <si>
    <t>Colonne D</t>
  </si>
  <si>
    <t>Producteur</t>
  </si>
  <si>
    <t>Distributeurs de pièces</t>
  </si>
  <si>
    <t>détachées</t>
  </si>
  <si>
    <t>15 ou plus</t>
  </si>
  <si>
    <t>Pièces de la liste 2</t>
  </si>
  <si>
    <t>(*) Liste 2 : liste des 3 à 5 pièces détachées au maximum (selon la catégorie d'équipements concernée) dont la casse ou les pannes sont les plus fréquentes.</t>
  </si>
  <si>
    <t>Pièces de la liste 1</t>
  </si>
  <si>
    <t>(**) Liste 1 : liste de 10 autres pièces détachées au maximum (selon la catégorie d'équipements concernée) dont le bon état est nécessaire au fonctionnement de l'équipement.</t>
  </si>
  <si>
    <t>3.3 - Délai de livraison des pièces de la liste 2</t>
  </si>
  <si>
    <t>Jours de livraison (1)</t>
  </si>
  <si>
    <t>et plus</t>
  </si>
  <si>
    <t>à 3</t>
  </si>
  <si>
    <t xml:space="preserve">Piles émetteurs </t>
  </si>
  <si>
    <t>(1) Jours ouvrables à compter du jour de la commande.</t>
  </si>
  <si>
    <t xml:space="preserve">3.4 - Délai de livraison des pièces de la liste 1 </t>
  </si>
  <si>
    <t>Le critère est établi en faisant le rapport :</t>
  </si>
  <si>
    <t>entre,</t>
  </si>
  <si>
    <t>(prix hors taxe de la pièce la plus chère de la liste 2 + moyenne des prix hors taxe des autres pièces de la liste 2)/2</t>
  </si>
  <si>
    <t>et,</t>
  </si>
  <si>
    <t>Le prix hors taxe du modèle de l'équipement concerné</t>
  </si>
  <si>
    <t>5.1 Assistance à distance sans frais</t>
  </si>
  <si>
    <t>Colonne B Consommateur</t>
  </si>
  <si>
    <t>Colonne C Réparateur</t>
  </si>
  <si>
    <t>Impossible</t>
  </si>
  <si>
    <t>Possible</t>
  </si>
  <si>
    <t xml:space="preserve">Nombre de points </t>
  </si>
  <si>
    <t>Informations à distance ou sur le site internet</t>
  </si>
  <si>
    <t>Aide au diagnostic à distance</t>
  </si>
  <si>
    <t>Aide à la réparation à distance</t>
  </si>
  <si>
    <t xml:space="preserve">5.2 Réglages divers </t>
  </si>
  <si>
    <t>Colonne A
Producteur</t>
  </si>
  <si>
    <t>Colonne B
Reparateurs</t>
  </si>
  <si>
    <t>Colonne C
Consommateurs</t>
  </si>
  <si>
    <t>Mise-à-jour du système moteur</t>
  </si>
  <si>
    <t>Modification sensibilité moteur</t>
  </si>
  <si>
    <t>Changement des fins de course</t>
  </si>
  <si>
    <t>Critère</t>
  </si>
  <si>
    <t>Sous-critère</t>
  </si>
  <si>
    <t>Note du sous-critère
(sur 10)</t>
  </si>
  <si>
    <t>Coefficient du sous-critère</t>
  </si>
  <si>
    <t>Note du critère
(sur 20)</t>
  </si>
  <si>
    <t>Total des notes des critères
(sur 100)</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</si>
  <si>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</si>
  <si>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</si>
  <si>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</si>
  <si>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</si>
  <si>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</si>
  <si>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</si>
  <si>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</si>
  <si>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</si>
  <si>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</si>
  <si>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</si>
  <si>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</si>
  <si>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</si>
  <si>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</si>
  <si>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</si>
  <si>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</si>
  <si>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</si>
  <si>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</si>
  <si>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</si>
  <si>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</si>
  <si>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</si>
  <si>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</si>
  <si>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</si>
  <si>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</si>
  <si>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La signalétique obligatoire pour l'affichage du score de réparabilité est la représentation graphique constituée de la mention « score de réparabilité » et du pictogramme indiquant la note de l'indice ci-dessous.</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</si>
  <si>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</si>
  <si>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</si>
  <si>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</si>
  <si>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</si>
  <si>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</si>
  <si>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Notion d'étape</t>
  </si>
  <si>
    <t>Une étape est une opération qui aboutit à la dépose d'un composant ou d'une pièce ou à un changement d'outil. Un composant peut comprendre une ou plusieurs pièces.</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</si>
  <si>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</si>
  <si>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</si>
  <si>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</si>
  <si>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</si>
  <si>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</si>
  <si>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</si>
  <si>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</si>
  <si>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</si>
  <si>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</si>
  <si>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</si>
  <si>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</si>
  <si>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</si>
  <si>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 xml:space="preserve">Critère 1  </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</si>
  <si>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</si>
  <si>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</si>
  <si>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</si>
  <si>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 xml:space="preserve">Critère 2  </t>
  </si>
  <si>
    <t>Démontabilité et accès, outils, fixations </t>
  </si>
  <si>
    <t>Sous-critère 2.1. - Facilité de démontage des pièces de la liste 2</t>
  </si>
  <si>
    <t>Déterminé par le nombre d'étapes de démontage permettant, pour chaque pièce de la liste 2, d'accéder unitairement à cette pièce et de la désolidariser de l'équipement</t>
  </si>
  <si>
    <t>en vue de son remplacement. Un lien est établi entre la notation de ce sous-critère et celle du sous-critère 3.1, dans le cas où une pièce n'est pas démontable : la note zéro se répercute alors d'un sous-critère à l'autre</t>
  </si>
  <si>
    <t>Sous-critère 2.2. - Outils nécessaires</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</si>
  <si>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</si>
  <si>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</si>
  <si>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</si>
  <si>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</si>
  <si>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</si>
  <si>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</si>
  <si>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</si>
  <si>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</si>
  <si>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</si>
  <si>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</si>
  <si>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</si>
  <si>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</si>
  <si>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</si>
  <si>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</si>
  <si>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</si>
  <si>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</si>
  <si>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</si>
  <si>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</si>
  <si>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</si>
  <si>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Dans le cas où certaines de ces pièces sont indissociables ou bien dans le cas où la pièce visée est intégrée à un module, qui est seul disponible, le prix à prendre en compte est le prix cumulé des pièces ou le prix du module.</t>
  </si>
  <si>
    <t>Critère 5</t>
  </si>
  <si>
    <t xml:space="preserve">Critère spécifique </t>
  </si>
  <si>
    <t>Sous-critère 5.1. - Assistance à distance sans frais</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</si>
  <si>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</si>
  <si>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</si>
  <si>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</si>
  <si>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</si>
  <si>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</si>
  <si>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</si>
  <si>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</si>
  <si>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</si>
  <si>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</si>
  <si>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</si>
  <si>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 xml:space="preserve">Sous-critère 5.2. - Réglages divers </t>
  </si>
  <si>
    <t>Outils communs</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</si>
  <si>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</si>
  <si>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</si>
  <si>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</si>
  <si>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</si>
  <si>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</si>
  <si>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</si>
  <si>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</si>
  <si>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</si>
  <si>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</si>
  <si>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</si>
  <si>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</si>
  <si>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</si>
  <si>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</si>
  <si>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</si>
  <si>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</si>
  <si>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</si>
  <si>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</si>
  <si>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</si>
  <si>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</si>
  <si>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</si>
  <si>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</si>
  <si>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</si>
  <si>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</si>
  <si>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</si>
  <si>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</si>
  <si>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</si>
  <si>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</si>
  <si>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</si>
  <si>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</si>
  <si>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</si>
  <si>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Pour l'aide à la réparation à distance (3éme ligne) : il s'agit de la possibilité de réaliser la programmation via une box à distance</t>
  </si>
  <si>
    <t xml:space="preserve">NA </t>
  </si>
  <si>
    <t>Mise à jour système moteur : possibilité de mettre à jour le software du moteur pour corriger les dysfonctionnements et/ou apporter une compatibilité avec un protocole de communication.</t>
  </si>
  <si>
    <t>Remise à zéro/retour réglage Usine moteur</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</si>
  <si>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</si>
  <si>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</si>
  <si>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Déterminé par le type d'outils nécessaires au démontage de chaque pièce de la liste 2, selon la typologie distinguant les outils « communs », « spécifiques » ou « propriétaires" (voir onglet dédié)</t>
  </si>
  <si>
    <t>INFORMATIONS RELATIVES AU PRODUIT ET 
AU CALCUL DE SON INDICE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</si>
  <si>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</si>
  <si>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</si>
  <si>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</si>
  <si>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</si>
  <si>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</si>
  <si>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</si>
  <si>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</si>
  <si>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</si>
  <si>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</si>
  <si>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</si>
  <si>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</si>
  <si>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</si>
  <si>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PRECISIONS : </t>
  </si>
  <si>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</si>
  <si>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</si>
  <si>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</si>
  <si>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</si>
  <si>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</si>
  <si>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</si>
  <si>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</si>
  <si>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</si>
  <si>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</si>
  <si>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</si>
  <si>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</si>
  <si>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</si>
  <si>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</si>
  <si>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</si>
  <si>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</si>
  <si>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</si>
  <si>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</si>
  <si>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</si>
  <si>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</si>
  <si>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</si>
  <si>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</si>
  <si>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</si>
  <si>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</si>
  <si>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</si>
  <si>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</si>
  <si>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</si>
  <si>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</si>
  <si>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</si>
  <si>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</si>
  <si>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</si>
  <si>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</si>
  <si>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</si>
  <si>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</si>
  <si>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</si>
  <si>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</si>
  <si>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</si>
  <si>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</si>
  <si>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</si>
  <si>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</si>
  <si>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</si>
  <si>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</si>
  <si>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</si>
  <si>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</si>
  <si>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</si>
  <si>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</si>
  <si>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 xml:space="preserve"> Retour règlage usine</t>
  </si>
  <si>
    <t xml:space="preserve">Illustration </t>
  </si>
  <si>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</si>
  <si>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</si>
  <si>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</si>
  <si>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</si>
  <si>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</si>
  <si>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</si>
  <si>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</si>
  <si>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</si>
  <si>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</si>
  <si>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</si>
  <si>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</si>
  <si>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</si>
  <si>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</si>
  <si>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</si>
  <si>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</si>
  <si>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</si>
  <si>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</si>
  <si>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</si>
  <si>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</si>
  <si>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</si>
  <si>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</si>
  <si>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</si>
  <si>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</si>
  <si>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</si>
  <si>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</si>
  <si>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</si>
  <si>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</si>
  <si>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</si>
  <si>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</si>
  <si>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</si>
  <si>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</si>
  <si>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</si>
  <si>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 Les dispositifs d'aide à distance doivent être intégralement gratuits (y compris les appels téléphoniques dans le cas d'une hotline).</t>
  </si>
  <si>
    <t>les objets, parties ou pièces détachées raccordée(s) ou fixée(s) ensemble (exemple : vis ou clips). Un collage ou une soudure sont à contrario des fixations permanentes.</t>
  </si>
  <si>
    <t xml:space="preserve">Instructions réglage et ré-réglage moteur et télécommande </t>
  </si>
  <si>
    <t>3.1 - Disponibilité des pièces liste 2 
(en achat direct auprès du producteur)</t>
  </si>
  <si>
    <t>3.2 - Disponibilité des pièces de la liste 1 (en achant direct auprès du producteur)</t>
  </si>
  <si>
    <t>Volet roulant motorisé</t>
  </si>
  <si>
    <t>Le nombre maximal de points est 11. Note pour ce sous-critère = (nombre de points obtenus / 11) x 10</t>
  </si>
  <si>
    <t>Choix à sélectionner</t>
  </si>
  <si>
    <t>Le nombre maximal de points est 12. Note pour ce sous-critère = (nombre de points obtenus/12) × 10</t>
  </si>
  <si>
    <t>Le nombre maximal de points est 16. Note pour ce sous-critère = (nombre de points obtenus/16) × 10</t>
  </si>
  <si>
    <t>Le nombre maximal de points est 224. Note pour ce sous-critère = (nombre de points obtenus/224) × 10.</t>
  </si>
  <si>
    <t>Le nombre maximal de points est 48. Note pour ce sous-critère = (nombre de points obtenus/48) × 10</t>
  </si>
  <si>
    <t>Le nombre maximal de points est 8. Note pour ce sous-critère = (nombre de points obtenus / 8) x 10</t>
  </si>
  <si>
    <t>Hotline</t>
  </si>
  <si>
    <t>Lames</t>
  </si>
  <si>
    <t>Le nombre maximal de points est 24. Note pour ce sous-critère = (nombre de points obtenus/24) × 10.</t>
  </si>
  <si>
    <t>Le nombre maximal de points est 108. Note pour ce sous-critère = (nombre de points obtenus/108) × 10.</t>
  </si>
  <si>
    <t>Le nombre maximal de points est 504. Note pour ce sous-critère = (nombre de points obtenus/504) × 10.</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</si>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</sst>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sz val="9"/>
      <color theme="1"/>
      <name val="Arial"/>
      <family val="2"/>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
      <b/>
      <sz val="10"/>
      <color theme="1"/>
      <name val="Arial"/>
      <family val="2"/>
    </font>
    <font>
      <sz val="8"/>
      <color theme="1"/>
      <name val="Arial"/>
      <family val="2"/>
    </font>
    <font>
      <b/>
      <sz val="8"/>
      <color theme="1"/>
      <name val="Arial"/>
      <family val="2"/>
    </font>
    <font>
      <b/>
      <sz val="9"/>
      <color indexed="81"/>
      <name val="Tahoma"/>
      <family val="2"/>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name val="Arial"/>
      <family val="2"/>
    </font>
    <font>
      <b/>
      <u/>
      <sz val="11"/>
      <color theme="1"/>
      <name val="Calibri"/>
      <family val="2"/>
    </font>
  </fonts>
  <fills count="14">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49">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style="medium">
        <color theme="0" tint="-0.14999847407452621"/>
      </right>
      <top style="thin">
        <color rgb="FF000000"/>
      </top>
      <bottom/>
      <diagonal/>
    </border>
    <border>
      <left style="medium">
        <color rgb="FFD8D8D8"/>
      </left>
      <right/>
      <top style="medium">
        <color rgb="FFD8D8D8"/>
      </top>
      <bottom style="medium">
        <color rgb="FFD8D8D8"/>
      </bottom>
      <diagonal/>
    </border>
    <border>
      <left/>
      <right style="medium">
        <color theme="0"/>
      </right>
      <top style="medium">
        <color rgb="FFD8D8D8"/>
      </top>
      <bottom style="medium">
        <color rgb="FFD8D8D8"/>
      </bottom>
      <diagonal/>
    </border>
    <border>
      <left style="medium">
        <color theme="0"/>
      </left>
      <right style="medium">
        <color rgb="FFD8D8D8"/>
      </right>
      <top style="medium">
        <color rgb="FFD8D8D8"/>
      </top>
      <bottom style="medium">
        <color theme="0"/>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thin">
        <color theme="0"/>
      </left>
      <right/>
      <top style="medium">
        <color rgb="FFD8D8D8"/>
      </top>
      <bottom style="medium">
        <color rgb="FFD8D8D8"/>
      </bottom>
      <diagonal/>
    </border>
    <border>
      <left/>
      <right style="medium">
        <color rgb="FFD8D8D8"/>
      </right>
      <top style="medium">
        <color rgb="FFD8D8D8"/>
      </top>
      <bottom style="medium">
        <color rgb="FFD8D8D8"/>
      </bottom>
      <diagonal/>
    </border>
    <border>
      <left style="medium">
        <color rgb="FFD8D8D8"/>
      </left>
      <right style="medium">
        <color theme="0" tint="-0.14999847407452621"/>
      </right>
      <top/>
      <bottom/>
      <diagonal/>
    </border>
    <border>
      <left style="medium">
        <color rgb="FFD8D8D8"/>
      </left>
      <right style="medium">
        <color theme="0" tint="-0.14999847407452621"/>
      </right>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right/>
      <top style="medium">
        <color theme="0" tint="-0.14999847407452621"/>
      </top>
      <bottom/>
      <diagonal/>
    </border>
    <border>
      <left/>
      <right style="medium">
        <color theme="0" tint="-0.14999847407452621"/>
      </right>
      <top/>
      <bottom/>
      <diagonal/>
    </border>
    <border>
      <left/>
      <right style="medium">
        <color rgb="FFD8D8D8"/>
      </right>
      <top/>
      <bottom style="medium">
        <color theme="0" tint="-0.14999847407452621"/>
      </bottom>
      <diagonal/>
    </border>
    <border>
      <left style="medium">
        <color rgb="FFD8D8D8"/>
      </left>
      <right style="medium">
        <color rgb="FFD8D8D8"/>
      </right>
      <top/>
      <bottom style="medium">
        <color theme="0" tint="-0.14999847407452621"/>
      </bottom>
      <diagonal/>
    </border>
    <border>
      <left style="medium">
        <color theme="0" tint="-0.14999847407452621"/>
      </left>
      <right/>
      <top style="medium">
        <color rgb="FFD8D8D8"/>
      </top>
      <bottom/>
      <diagonal/>
    </border>
    <border>
      <left style="medium">
        <color theme="0" tint="-0.14999847407452621"/>
      </left>
      <right/>
      <top/>
      <bottom/>
      <diagonal/>
    </border>
    <border>
      <left/>
      <right/>
      <top/>
      <bottom style="medium">
        <color theme="0" tint="-0.14999847407452621"/>
      </bottom>
      <diagonal/>
    </border>
    <border>
      <left style="medium">
        <color rgb="FFD8D8D8"/>
      </left>
      <right/>
      <top style="medium">
        <color theme="0" tint="-0.14999847407452621"/>
      </top>
      <bottom/>
      <diagonal/>
    </border>
    <border>
      <left/>
      <right style="medium">
        <color rgb="FFD8D8D8"/>
      </right>
      <top style="medium">
        <color theme="0" tint="-0.14999847407452621"/>
      </top>
      <bottom/>
      <diagonal/>
    </border>
    <border>
      <left style="thin">
        <color rgb="FF000000"/>
      </left>
      <right/>
      <top/>
      <bottom style="medium">
        <color theme="0" tint="-0.14999847407452621"/>
      </bottom>
      <diagonal/>
    </border>
    <border>
      <left style="medium">
        <color theme="0" tint="-0.14999847407452621"/>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rgb="FFD8D8D8"/>
      </left>
      <right style="medium">
        <color theme="0" tint="-0.14999847407452621"/>
      </right>
      <top/>
      <bottom style="medium">
        <color rgb="FFD8D8D8"/>
      </bottom>
      <diagonal/>
    </border>
    <border>
      <left/>
      <right style="medium">
        <color theme="0" tint="-0.14999847407452621"/>
      </right>
      <top style="medium">
        <color rgb="FFD8D8D8"/>
      </top>
      <bottom/>
      <diagonal/>
    </border>
    <border>
      <left/>
      <right style="medium">
        <color theme="0" tint="-0.14999847407452621"/>
      </right>
      <top/>
      <bottom style="medium">
        <color rgb="FFD8D8D8"/>
      </bottom>
      <diagonal/>
    </border>
    <border>
      <left/>
      <right style="medium">
        <color theme="0" tint="-0.14999847407452621"/>
      </right>
      <top style="thin">
        <color rgb="FF000000"/>
      </top>
      <bottom/>
      <diagonal/>
    </border>
    <border>
      <left style="medium">
        <color theme="0" tint="-0.14999847407452621"/>
      </left>
      <right/>
      <top/>
      <bottom style="medium">
        <color theme="0" tint="-0.14999847407452621"/>
      </bottom>
      <diagonal/>
    </border>
    <border>
      <left style="medium">
        <color rgb="FFD8D8D8"/>
      </left>
      <right style="medium">
        <color theme="0" tint="-0.14999847407452621"/>
      </right>
      <top style="medium">
        <color rgb="FFD8D8D8"/>
      </top>
      <bottom/>
      <diagonal/>
    </border>
    <border>
      <left/>
      <right/>
      <top/>
      <bottom style="thin">
        <color indexed="64"/>
      </bottom>
      <diagonal/>
    </border>
    <border>
      <left/>
      <right/>
      <top style="thin">
        <color indexed="64"/>
      </top>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theme="0" tint="-0.14999847407452621"/>
      </right>
      <top style="thin">
        <color indexed="64"/>
      </top>
      <bottom/>
      <diagonal/>
    </border>
    <border>
      <left style="medium">
        <color theme="0" tint="-0.14999847407452621"/>
      </left>
      <right style="medium">
        <color rgb="FFD8D8D8"/>
      </right>
      <top style="medium">
        <color theme="0" tint="-0.14999847407452621"/>
      </top>
      <bottom/>
      <diagonal/>
    </border>
    <border>
      <left style="medium">
        <color rgb="FFD8D8D8"/>
      </left>
      <right style="medium">
        <color rgb="FFD8D8D8"/>
      </right>
      <top style="medium">
        <color theme="0" tint="-0.14999847407452621"/>
      </top>
      <bottom/>
      <diagonal/>
    </border>
    <border>
      <left style="medium">
        <color rgb="FFD8D8D8"/>
      </left>
      <right style="medium">
        <color theme="0" tint="-0.14999847407452621"/>
      </right>
      <top style="medium">
        <color theme="0" tint="-0.14999847407452621"/>
      </top>
      <bottom/>
      <diagonal/>
    </border>
    <border>
      <left style="medium">
        <color theme="0" tint="-0.14999847407452621"/>
      </left>
      <right style="medium">
        <color rgb="FFD8D8D8"/>
      </right>
      <top/>
      <bottom style="medium">
        <color theme="0" tint="-0.14999847407452621"/>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bottom style="medium">
        <color rgb="FFD8D8D8"/>
      </bottom>
      <diagonal/>
    </border>
    <border>
      <left style="medium">
        <color theme="0" tint="-0.14999847407452621"/>
      </left>
      <right style="medium">
        <color theme="0" tint="-0.14999847407452621"/>
      </right>
      <top style="thin">
        <color rgb="FF000000"/>
      </top>
      <bottom/>
      <diagonal/>
    </border>
    <border>
      <left/>
      <right style="medium">
        <color theme="0" tint="-0.14999847407452621"/>
      </right>
      <top style="medium">
        <color theme="0" tint="-0.14999847407452621"/>
      </top>
      <bottom style="thin">
        <color indexed="64"/>
      </bottom>
      <diagonal/>
    </border>
    <border>
      <left/>
      <right style="medium">
        <color theme="0" tint="-0.14999847407452621"/>
      </right>
      <top style="thin">
        <color indexed="64"/>
      </top>
      <bottom style="medium">
        <color theme="0" tint="-0.14999847407452621"/>
      </bottom>
      <diagonal/>
    </border>
    <border>
      <left style="thin">
        <color rgb="FF000000"/>
      </left>
      <right style="medium">
        <color rgb="FFD8D8D8"/>
      </right>
      <top/>
      <bottom style="medium">
        <color theme="0" tint="-0.14999847407452621"/>
      </bottom>
      <diagonal/>
    </border>
    <border>
      <left style="thin">
        <color rgb="FF000000"/>
      </left>
      <right style="medium">
        <color rgb="FFD8D8D8"/>
      </right>
      <top style="medium">
        <color rgb="FFD8D8D8"/>
      </top>
      <bottom style="medium">
        <color theme="0" tint="-0.14999847407452621"/>
      </bottom>
      <diagonal/>
    </border>
    <border>
      <left style="medium">
        <color rgb="FFD8D8D8"/>
      </left>
      <right style="medium">
        <color theme="0" tint="-0.14999847407452621"/>
      </right>
      <top style="medium">
        <color rgb="FFD8D8D8"/>
      </top>
      <bottom style="medium">
        <color theme="0" tint="-0.149998474074526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rgb="FF000000"/>
      </left>
      <right style="medium">
        <color rgb="FFD8D8D8"/>
      </right>
      <top style="medium">
        <color theme="0" tint="-0.14999847407452621"/>
      </top>
      <bottom/>
      <diagonal/>
    </border>
    <border>
      <left style="medium">
        <color theme="0" tint="-0.14999847407452621"/>
      </left>
      <right style="medium">
        <color theme="0" tint="-0.14999847407452621"/>
      </right>
      <top style="medium">
        <color theme="0" tint="-0.14999847407452621"/>
      </top>
      <bottom style="medium">
        <color theme="0" tint="-0.14996795556505021"/>
      </bottom>
      <diagonal/>
    </border>
    <border>
      <left style="medium">
        <color theme="0" tint="-0.14999847407452621"/>
      </left>
      <right style="medium">
        <color rgb="FFD8D8D8"/>
      </right>
      <top style="medium">
        <color theme="0" tint="-0.14996795556505021"/>
      </top>
      <bottom style="medium">
        <color theme="0" tint="-0.14996795556505021"/>
      </bottom>
      <diagonal/>
    </border>
    <border>
      <left style="thin">
        <color rgb="FF000000"/>
      </left>
      <right style="medium">
        <color rgb="FFD8D8D8"/>
      </right>
      <top/>
      <bottom style="medium">
        <color theme="0" tint="-0.14996795556505021"/>
      </bottom>
      <diagonal/>
    </border>
    <border>
      <left style="medium">
        <color rgb="FFD8D8D8"/>
      </left>
      <right style="medium">
        <color rgb="FFD8D8D8"/>
      </right>
      <top/>
      <bottom style="medium">
        <color theme="0" tint="-0.14996795556505021"/>
      </bottom>
      <diagonal/>
    </border>
    <border>
      <left style="medium">
        <color rgb="FFD8D8D8"/>
      </left>
      <right style="medium">
        <color theme="0" tint="-0.14999847407452621"/>
      </right>
      <top/>
      <bottom style="medium">
        <color theme="0" tint="-0.14996795556505021"/>
      </bottom>
      <diagonal/>
    </border>
    <border>
      <left style="medium">
        <color theme="0" tint="-0.14999847407452621"/>
      </left>
      <right style="medium">
        <color theme="0" tint="-0.14999847407452621"/>
      </right>
      <top style="medium">
        <color theme="0" tint="-0.14996795556505021"/>
      </top>
      <bottom style="thin">
        <color indexed="64"/>
      </bottom>
      <diagonal/>
    </border>
    <border>
      <left style="medium">
        <color theme="0" tint="-0.14999847407452621"/>
      </left>
      <right style="medium">
        <color theme="0" tint="-0.14999847407452621"/>
      </right>
      <top style="thin">
        <color indexed="64"/>
      </top>
      <bottom style="medium">
        <color theme="0" tint="-0.14996795556505021"/>
      </bottom>
      <diagonal/>
    </border>
    <border>
      <left style="medium">
        <color theme="0" tint="-0.14999847407452621"/>
      </left>
      <right style="medium">
        <color rgb="FFD8D8D8"/>
      </right>
      <top style="medium">
        <color rgb="FFD8D8D8"/>
      </top>
      <bottom/>
      <diagonal/>
    </border>
    <border>
      <left style="medium">
        <color theme="0" tint="-0.14999847407452621"/>
      </left>
      <right style="medium">
        <color theme="0" tint="-0.14999847407452621"/>
      </right>
      <top style="thin">
        <color indexed="64"/>
      </top>
      <bottom style="medium">
        <color rgb="FFD8D8D8"/>
      </bottom>
      <diagonal/>
    </border>
    <border>
      <left/>
      <right style="medium">
        <color theme="0" tint="-0.14999847407452621"/>
      </right>
      <top style="medium">
        <color rgb="FFD8D8D8"/>
      </top>
      <bottom style="medium">
        <color theme="0" tint="-0.14999847407452621"/>
      </bottom>
      <diagonal/>
    </border>
    <border>
      <left style="medium">
        <color theme="0" tint="-0.14996795556505021"/>
      </left>
      <right style="medium">
        <color theme="0" tint="-0.14996795556505021"/>
      </right>
      <top/>
      <bottom style="medium">
        <color theme="0" tint="-0.14996795556505021"/>
      </bottom>
      <diagonal/>
    </border>
    <border>
      <left style="medium">
        <color theme="0" tint="-0.14996795556505021"/>
      </left>
      <right style="medium">
        <color theme="0" tint="-0.14999847407452621"/>
      </right>
      <top/>
      <bottom style="medium">
        <color theme="0" tint="-0.14996795556505021"/>
      </bottom>
      <diagonal/>
    </border>
    <border>
      <left style="medium">
        <color theme="0" tint="-0.14996795556505021"/>
      </left>
      <right/>
      <top style="medium">
        <color theme="0" tint="-0.14999847407452621"/>
      </top>
      <bottom style="medium">
        <color theme="0" tint="-0.14996795556505021"/>
      </bottom>
      <diagonal/>
    </border>
    <border>
      <left/>
      <right style="medium">
        <color theme="0" tint="-0.14996795556505021"/>
      </right>
      <top style="medium">
        <color theme="0" tint="-0.14999847407452621"/>
      </top>
      <bottom style="medium">
        <color theme="0" tint="-0.14996795556505021"/>
      </bottom>
      <diagonal/>
    </border>
    <border>
      <left/>
      <right style="medium">
        <color rgb="FFD8D8D8"/>
      </right>
      <top style="medium">
        <color theme="0" tint="-0.14993743705557422"/>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9847407452621"/>
      </bottom>
      <diagonal/>
    </border>
  </borders>
  <cellStyleXfs count="1">
    <xf numFmtId="0" fontId="0" fillId="0" borderId="0"/>
  </cellStyleXfs>
  <cellXfs count="517">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0"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3" fillId="4" borderId="10"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9" fillId="3" borderId="20" xfId="0" applyFont="1" applyFill="1" applyBorder="1" applyAlignment="1">
      <alignment horizontal="left" vertical="center" wrapText="1" indent="1"/>
    </xf>
    <xf numFmtId="0" fontId="9" fillId="4" borderId="10" xfId="0" applyFont="1" applyFill="1" applyBorder="1" applyAlignment="1">
      <alignment horizontal="left" vertical="center" wrapText="1" indent="1"/>
    </xf>
    <xf numFmtId="0" fontId="5" fillId="0" borderId="0" xfId="0" applyFont="1" applyAlignment="1">
      <alignment vertical="center"/>
    </xf>
    <xf numFmtId="0" fontId="5" fillId="4" borderId="10" xfId="0" applyFont="1" applyFill="1" applyBorder="1" applyAlignment="1">
      <alignment horizontal="left" vertical="center" wrapText="1" indent="1"/>
    </xf>
    <xf numFmtId="0" fontId="5" fillId="3" borderId="10" xfId="0" applyFont="1" applyFill="1" applyBorder="1" applyAlignment="1">
      <alignment horizontal="left" vertical="center" wrapText="1" indent="1"/>
    </xf>
    <xf numFmtId="0" fontId="11" fillId="0" borderId="0" xfId="0" applyFont="1"/>
    <xf numFmtId="0" fontId="6" fillId="0" borderId="0" xfId="0" applyFont="1"/>
    <xf numFmtId="0" fontId="10" fillId="0" borderId="0" xfId="0" applyFont="1"/>
    <xf numFmtId="0" fontId="12" fillId="0" borderId="0" xfId="0" applyFont="1"/>
    <xf numFmtId="0" fontId="11" fillId="5" borderId="0" xfId="0" applyFont="1" applyFill="1"/>
    <xf numFmtId="0" fontId="10" fillId="5" borderId="0" xfId="0" applyFont="1" applyFill="1"/>
    <xf numFmtId="0" fontId="12" fillId="0" borderId="0" xfId="0" applyFont="1" applyAlignment="1">
      <alignment horizontal="right"/>
    </xf>
    <xf numFmtId="0" fontId="10" fillId="2" borderId="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4" borderId="9" xfId="0" applyFont="1" applyFill="1" applyBorder="1" applyAlignment="1">
      <alignment horizontal="left" vertical="center" wrapText="1" indent="1"/>
    </xf>
    <xf numFmtId="0" fontId="9" fillId="3" borderId="10" xfId="0" applyFont="1" applyFill="1" applyBorder="1" applyAlignment="1">
      <alignment horizontal="left" vertical="center" wrapText="1" indent="1"/>
    </xf>
    <xf numFmtId="0" fontId="9" fillId="3" borderId="9" xfId="0" applyFont="1" applyFill="1" applyBorder="1" applyAlignment="1">
      <alignment horizontal="left" vertical="center" wrapText="1" indent="1"/>
    </xf>
    <xf numFmtId="0" fontId="9" fillId="3" borderId="12"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13" fillId="6" borderId="38"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13" fillId="6"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13" fillId="6" borderId="47" xfId="0" applyFont="1" applyFill="1" applyBorder="1" applyAlignment="1">
      <alignment horizontal="center" vertical="center" wrapText="1"/>
    </xf>
    <xf numFmtId="0" fontId="0" fillId="5" borderId="49" xfId="0" applyFill="1" applyBorder="1"/>
    <xf numFmtId="0" fontId="3" fillId="3" borderId="50" xfId="0" applyFont="1" applyFill="1" applyBorder="1" applyAlignment="1">
      <alignment horizontal="center" vertical="center" wrapText="1"/>
    </xf>
    <xf numFmtId="0" fontId="3" fillId="3" borderId="48" xfId="0" applyFont="1" applyFill="1" applyBorder="1" applyAlignment="1">
      <alignment horizontal="center" vertical="center" wrapText="1"/>
    </xf>
    <xf numFmtId="0" fontId="0" fillId="0" borderId="54" xfId="0" applyBorder="1"/>
    <xf numFmtId="0" fontId="0" fillId="0" borderId="53" xfId="0" applyBorder="1"/>
    <xf numFmtId="0" fontId="3" fillId="3" borderId="46" xfId="0" applyFont="1" applyFill="1" applyBorder="1" applyAlignment="1">
      <alignment horizontal="center" vertical="center" wrapText="1"/>
    </xf>
    <xf numFmtId="0" fontId="3" fillId="3" borderId="62" xfId="0" applyFont="1" applyFill="1" applyBorder="1" applyAlignment="1">
      <alignment horizontal="center" vertical="center" wrapText="1"/>
    </xf>
    <xf numFmtId="0" fontId="3" fillId="3" borderId="63"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3" borderId="42"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0" fillId="2" borderId="37" xfId="0"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0" fillId="3" borderId="70" xfId="0" applyFill="1" applyBorder="1" applyAlignment="1">
      <alignment horizontal="center" vertical="center" wrapText="1"/>
    </xf>
    <xf numFmtId="0" fontId="3" fillId="3" borderId="65" xfId="0" applyFont="1" applyFill="1" applyBorder="1" applyAlignment="1">
      <alignment horizontal="center" vertical="center" wrapText="1"/>
    </xf>
    <xf numFmtId="0" fontId="0" fillId="4" borderId="37" xfId="0" applyFill="1" applyBorder="1" applyAlignment="1">
      <alignment horizontal="center" vertical="center" wrapText="1"/>
    </xf>
    <xf numFmtId="0" fontId="3" fillId="4" borderId="65" xfId="0" applyFont="1" applyFill="1" applyBorder="1" applyAlignment="1">
      <alignment horizontal="center" vertical="center" wrapText="1"/>
    </xf>
    <xf numFmtId="0" fontId="0" fillId="3" borderId="37" xfId="0" applyFill="1" applyBorder="1" applyAlignment="1">
      <alignment horizontal="center" vertical="center" wrapText="1"/>
    </xf>
    <xf numFmtId="0" fontId="0" fillId="0" borderId="69" xfId="0" applyBorder="1"/>
    <xf numFmtId="0" fontId="3" fillId="3" borderId="38" xfId="0" applyFont="1" applyFill="1" applyBorder="1" applyAlignment="1">
      <alignment horizontal="center" vertical="center" wrapText="1"/>
    </xf>
    <xf numFmtId="0" fontId="0" fillId="0" borderId="63" xfId="0" applyBorder="1"/>
    <xf numFmtId="0" fontId="0" fillId="0" borderId="73" xfId="0" applyBorder="1"/>
    <xf numFmtId="0" fontId="0" fillId="0" borderId="64" xfId="0" applyBorder="1"/>
    <xf numFmtId="0" fontId="0" fillId="2" borderId="65" xfId="0" applyFill="1" applyBorder="1" applyAlignment="1">
      <alignment vertical="center" wrapText="1"/>
    </xf>
    <xf numFmtId="0" fontId="0" fillId="0" borderId="49" xfId="0" applyBorder="1"/>
    <xf numFmtId="0" fontId="0" fillId="0" borderId="61" xfId="0" applyBorder="1"/>
    <xf numFmtId="0" fontId="0" fillId="0" borderId="62" xfId="0" applyBorder="1"/>
    <xf numFmtId="0" fontId="0" fillId="0" borderId="58" xfId="0" applyBorder="1"/>
    <xf numFmtId="0" fontId="0" fillId="0" borderId="59" xfId="0" applyBorder="1"/>
    <xf numFmtId="0" fontId="0" fillId="0" borderId="60" xfId="0" applyBorder="1"/>
    <xf numFmtId="0" fontId="0" fillId="0" borderId="46" xfId="0" applyBorder="1"/>
    <xf numFmtId="0" fontId="0" fillId="4" borderId="49" xfId="0" applyFill="1" applyBorder="1" applyAlignment="1">
      <alignment horizontal="center" vertical="center" wrapText="1"/>
    </xf>
    <xf numFmtId="2" fontId="3" fillId="4" borderId="67" xfId="0" applyNumberFormat="1" applyFont="1" applyFill="1" applyBorder="1" applyAlignment="1">
      <alignment horizontal="center" vertical="center" wrapText="1"/>
    </xf>
    <xf numFmtId="0" fontId="3" fillId="6" borderId="42" xfId="0" applyFont="1" applyFill="1" applyBorder="1" applyAlignment="1">
      <alignment horizontal="center" vertical="center" wrapText="1"/>
    </xf>
    <xf numFmtId="0" fontId="0" fillId="0" borderId="58" xfId="0" applyBorder="1" applyAlignment="1">
      <alignment horizontal="center"/>
    </xf>
    <xf numFmtId="0" fontId="3" fillId="6" borderId="21" xfId="0" applyFont="1" applyFill="1" applyBorder="1" applyAlignment="1">
      <alignment horizontal="center" vertical="center" wrapText="1"/>
    </xf>
    <xf numFmtId="0" fontId="3" fillId="6" borderId="70" xfId="0" applyFont="1" applyFill="1" applyBorder="1" applyAlignment="1">
      <alignment horizontal="center" vertical="center" wrapText="1"/>
    </xf>
    <xf numFmtId="0" fontId="3" fillId="6" borderId="28" xfId="0" applyFont="1" applyFill="1" applyBorder="1" applyAlignment="1">
      <alignment horizontal="center" vertical="center" wrapText="1"/>
    </xf>
    <xf numFmtId="0" fontId="12" fillId="0" borderId="0" xfId="0" applyFont="1" applyAlignment="1">
      <alignment horizontal="center"/>
    </xf>
    <xf numFmtId="0" fontId="3" fillId="4" borderId="87" xfId="0" applyFont="1" applyFill="1" applyBorder="1" applyAlignment="1">
      <alignment horizontal="left" vertical="center" wrapText="1" indent="1"/>
    </xf>
    <xf numFmtId="0" fontId="3" fillId="4" borderId="88" xfId="0" applyFont="1" applyFill="1" applyBorder="1" applyAlignment="1">
      <alignment horizontal="left" vertical="center" wrapText="1" indent="1"/>
    </xf>
    <xf numFmtId="0" fontId="3" fillId="3" borderId="89" xfId="0" applyFont="1" applyFill="1" applyBorder="1" applyAlignment="1">
      <alignment horizontal="center" vertical="center" wrapText="1"/>
    </xf>
    <xf numFmtId="0" fontId="3" fillId="0" borderId="49" xfId="0" applyFont="1" applyBorder="1" applyAlignment="1">
      <alignment horizontal="center" vertical="center" wrapText="1"/>
    </xf>
    <xf numFmtId="0" fontId="3" fillId="0" borderId="64"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62" xfId="0" applyFont="1" applyBorder="1" applyAlignment="1">
      <alignment horizontal="center" vertical="center" wrapText="1"/>
    </xf>
    <xf numFmtId="0" fontId="0" fillId="5" borderId="48" xfId="0" applyFill="1" applyBorder="1" applyAlignment="1">
      <alignment horizontal="center"/>
    </xf>
    <xf numFmtId="0" fontId="0" fillId="8" borderId="0" xfId="0" applyFill="1"/>
    <xf numFmtId="0" fontId="6" fillId="8" borderId="0" xfId="0" applyFont="1" applyFill="1"/>
    <xf numFmtId="0" fontId="0" fillId="7" borderId="103" xfId="0" applyFill="1" applyBorder="1"/>
    <xf numFmtId="0" fontId="0" fillId="7" borderId="104" xfId="0" applyFill="1" applyBorder="1"/>
    <xf numFmtId="0" fontId="0" fillId="7" borderId="93" xfId="0" applyFill="1" applyBorder="1"/>
    <xf numFmtId="0" fontId="0" fillId="7" borderId="107" xfId="0" applyFill="1" applyBorder="1"/>
    <xf numFmtId="0" fontId="22" fillId="0" borderId="0" xfId="0" applyFont="1" applyAlignment="1">
      <alignment horizontal="right"/>
    </xf>
    <xf numFmtId="0" fontId="23" fillId="0" borderId="0" xfId="0" applyFont="1"/>
    <xf numFmtId="0" fontId="24" fillId="8" borderId="112" xfId="0" applyFont="1" applyFill="1" applyBorder="1" applyAlignment="1">
      <alignment vertical="center" wrapText="1"/>
    </xf>
    <xf numFmtId="0" fontId="25" fillId="8" borderId="113" xfId="0" applyFont="1" applyFill="1" applyBorder="1" applyAlignment="1">
      <alignment vertical="center" wrapText="1"/>
    </xf>
    <xf numFmtId="0" fontId="25" fillId="8" borderId="114" xfId="0" applyFont="1" applyFill="1" applyBorder="1" applyAlignment="1">
      <alignment horizontal="left" vertical="center" wrapText="1"/>
    </xf>
    <xf numFmtId="0" fontId="24" fillId="8" borderId="115" xfId="0" applyFont="1" applyFill="1" applyBorder="1" applyAlignment="1">
      <alignment vertical="center" wrapText="1"/>
    </xf>
    <xf numFmtId="0" fontId="25" fillId="8" borderId="95" xfId="0" applyFont="1" applyFill="1" applyBorder="1" applyAlignment="1">
      <alignment vertical="center" wrapText="1"/>
    </xf>
    <xf numFmtId="0" fontId="24" fillId="8" borderId="114" xfId="0" applyFont="1" applyFill="1" applyBorder="1" applyAlignment="1">
      <alignment vertical="center" wrapText="1"/>
    </xf>
    <xf numFmtId="0" fontId="25" fillId="8" borderId="114" xfId="0" applyFont="1" applyFill="1" applyBorder="1" applyAlignment="1">
      <alignment vertical="center" wrapText="1"/>
    </xf>
    <xf numFmtId="0" fontId="25" fillId="8" borderId="112" xfId="0" applyFont="1" applyFill="1" applyBorder="1" applyAlignment="1">
      <alignment vertical="center" wrapText="1"/>
    </xf>
    <xf numFmtId="0" fontId="25" fillId="8" borderId="95" xfId="0" applyFont="1" applyFill="1" applyBorder="1" applyAlignment="1">
      <alignment horizontal="left" vertical="center" wrapText="1"/>
    </xf>
    <xf numFmtId="0" fontId="25" fillId="8" borderId="112" xfId="0" applyFont="1" applyFill="1" applyBorder="1" applyAlignment="1">
      <alignment horizontal="left" vertical="center" wrapText="1"/>
    </xf>
    <xf numFmtId="0" fontId="14" fillId="8" borderId="92" xfId="0" applyFont="1" applyFill="1" applyBorder="1" applyAlignment="1">
      <alignment vertical="center" wrapText="1"/>
    </xf>
    <xf numFmtId="0" fontId="14" fillId="8" borderId="111" xfId="0" applyFont="1" applyFill="1" applyBorder="1" applyAlignment="1">
      <alignment vertical="center" wrapText="1"/>
    </xf>
    <xf numFmtId="0" fontId="25" fillId="8" borderId="111" xfId="0" applyFont="1" applyFill="1" applyBorder="1" applyAlignment="1">
      <alignment vertical="center" wrapText="1"/>
    </xf>
    <xf numFmtId="0" fontId="0" fillId="8" borderId="95" xfId="0" applyFill="1" applyBorder="1" applyAlignment="1">
      <alignment vertical="top" wrapText="1"/>
    </xf>
    <xf numFmtId="0" fontId="0" fillId="8" borderId="114" xfId="0" applyFill="1" applyBorder="1" applyAlignment="1">
      <alignment horizontal="left" vertical="center" wrapText="1"/>
    </xf>
    <xf numFmtId="0" fontId="24" fillId="8" borderId="112" xfId="0" applyFont="1" applyFill="1" applyBorder="1" applyAlignment="1">
      <alignment horizontal="left" vertical="center" wrapText="1"/>
    </xf>
    <xf numFmtId="0" fontId="0" fillId="8" borderId="95" xfId="0" applyFill="1" applyBorder="1" applyAlignment="1">
      <alignment horizontal="left" vertical="center" wrapText="1"/>
    </xf>
    <xf numFmtId="0" fontId="15" fillId="8" borderId="0" xfId="0" applyFont="1" applyFill="1"/>
    <xf numFmtId="0" fontId="7" fillId="11" borderId="121" xfId="0" applyFont="1" applyFill="1" applyBorder="1" applyAlignment="1" applyProtection="1">
      <alignment horizontal="center" vertical="center"/>
      <protection locked="0" hidden="1"/>
    </xf>
    <xf numFmtId="0" fontId="7" fillId="11" borderId="126" xfId="0" applyFont="1" applyFill="1" applyBorder="1" applyAlignment="1" applyProtection="1">
      <alignment horizontal="center" vertical="center"/>
      <protection locked="0" hidden="1"/>
    </xf>
    <xf numFmtId="0" fontId="7" fillId="11" borderId="131" xfId="0" applyFont="1" applyFill="1" applyBorder="1" applyAlignment="1" applyProtection="1">
      <alignment horizontal="center" vertical="center"/>
      <protection locked="0" hidden="1"/>
    </xf>
    <xf numFmtId="0" fontId="16" fillId="8" borderId="110" xfId="0" applyFont="1" applyFill="1" applyBorder="1" applyAlignment="1">
      <alignment vertical="center"/>
    </xf>
    <xf numFmtId="0" fontId="16" fillId="8" borderId="0" xfId="0" applyFont="1" applyFill="1" applyAlignment="1">
      <alignment horizontal="left" vertical="center"/>
    </xf>
    <xf numFmtId="0" fontId="34" fillId="8" borderId="0" xfId="0" applyFont="1" applyFill="1"/>
    <xf numFmtId="0" fontId="14" fillId="8" borderId="0" xfId="0" applyFont="1" applyFill="1"/>
    <xf numFmtId="9" fontId="0" fillId="8" borderId="0" xfId="0" applyNumberFormat="1" applyFill="1"/>
    <xf numFmtId="1" fontId="0" fillId="8" borderId="0" xfId="0" applyNumberFormat="1" applyFill="1"/>
    <xf numFmtId="165" fontId="34" fillId="8" borderId="0" xfId="0" applyNumberFormat="1" applyFont="1" applyFill="1"/>
    <xf numFmtId="0" fontId="34" fillId="8" borderId="0" xfId="0" applyFont="1" applyFill="1" applyAlignment="1">
      <alignment vertical="top"/>
    </xf>
    <xf numFmtId="0" fontId="34"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5" fillId="8" borderId="0" xfId="0" applyFont="1" applyFill="1" applyProtection="1">
      <protection hidden="1"/>
    </xf>
    <xf numFmtId="0" fontId="0" fillId="8" borderId="0" xfId="0" applyFill="1" applyAlignment="1">
      <alignment vertical="top"/>
    </xf>
    <xf numFmtId="164" fontId="0" fillId="8" borderId="0" xfId="0" applyNumberFormat="1" applyFill="1"/>
    <xf numFmtId="49" fontId="6" fillId="10" borderId="90" xfId="0" applyNumberFormat="1" applyFont="1" applyFill="1" applyBorder="1"/>
    <xf numFmtId="49" fontId="6" fillId="10" borderId="91" xfId="0" applyNumberFormat="1" applyFont="1" applyFill="1" applyBorder="1"/>
    <xf numFmtId="49" fontId="0" fillId="10" borderId="91" xfId="0" applyNumberFormat="1" applyFill="1" applyBorder="1"/>
    <xf numFmtId="49" fontId="0" fillId="10" borderId="92" xfId="0" applyNumberFormat="1" applyFill="1" applyBorder="1"/>
    <xf numFmtId="11" fontId="20" fillId="10" borderId="93" xfId="0" applyNumberFormat="1" applyFont="1" applyFill="1" applyBorder="1"/>
    <xf numFmtId="49" fontId="0" fillId="10" borderId="94" xfId="0" applyNumberFormat="1" applyFill="1" applyBorder="1"/>
    <xf numFmtId="49" fontId="0" fillId="10" borderId="95" xfId="0" applyNumberFormat="1" applyFill="1" applyBorder="1"/>
    <xf numFmtId="0" fontId="0" fillId="3" borderId="73" xfId="0" applyFill="1" applyBorder="1" applyAlignment="1">
      <alignment horizontal="center" vertical="center" wrapText="1"/>
    </xf>
    <xf numFmtId="0" fontId="7" fillId="4" borderId="21" xfId="0" applyFont="1" applyFill="1" applyBorder="1" applyAlignment="1">
      <alignment horizontal="left" vertical="center" wrapText="1" indent="1"/>
    </xf>
    <xf numFmtId="0" fontId="3" fillId="4" borderId="73"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5" fillId="4" borderId="21" xfId="0" applyFont="1" applyFill="1" applyBorder="1" applyAlignment="1">
      <alignment horizontal="left" vertical="center" wrapText="1" indent="1"/>
    </xf>
    <xf numFmtId="0" fontId="7" fillId="3" borderId="21" xfId="0" applyFont="1" applyFill="1" applyBorder="1" applyAlignment="1">
      <alignment horizontal="left" vertical="center" wrapText="1" indent="1"/>
    </xf>
    <xf numFmtId="0" fontId="3" fillId="4" borderId="74"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3" fillId="4" borderId="133" xfId="0" applyFont="1" applyFill="1" applyBorder="1" applyAlignment="1">
      <alignment horizontal="center" vertical="center" wrapText="1"/>
    </xf>
    <xf numFmtId="0" fontId="7" fillId="3" borderId="134" xfId="0" applyFont="1" applyFill="1" applyBorder="1" applyAlignment="1">
      <alignment horizontal="left" vertical="center" wrapText="1" indent="1"/>
    </xf>
    <xf numFmtId="0" fontId="3" fillId="0" borderId="59" xfId="0" applyFont="1" applyBorder="1" applyAlignment="1">
      <alignment vertical="center" wrapText="1"/>
    </xf>
    <xf numFmtId="0" fontId="3" fillId="0" borderId="46" xfId="0" applyFont="1" applyBorder="1" applyAlignment="1">
      <alignment vertical="center" wrapText="1"/>
    </xf>
    <xf numFmtId="0" fontId="3" fillId="3" borderId="24" xfId="0" applyFont="1" applyFill="1" applyBorder="1" applyAlignment="1">
      <alignment horizontal="center" vertical="center" wrapText="1"/>
    </xf>
    <xf numFmtId="0" fontId="3" fillId="4" borderId="47" xfId="0" applyFont="1" applyFill="1" applyBorder="1" applyAlignment="1">
      <alignment horizontal="center" vertical="center" wrapText="1"/>
    </xf>
    <xf numFmtId="0" fontId="9" fillId="4" borderId="143" xfId="0" applyFont="1" applyFill="1" applyBorder="1" applyAlignment="1">
      <alignment horizontal="center" vertical="center" wrapText="1"/>
    </xf>
    <xf numFmtId="0" fontId="13" fillId="6" borderId="144"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0" fillId="9" borderId="105" xfId="0" applyFill="1" applyBorder="1" applyAlignment="1" applyProtection="1">
      <alignment horizontal="center" vertical="center"/>
      <protection locked="0"/>
    </xf>
    <xf numFmtId="0" fontId="0" fillId="9" borderId="106" xfId="0" applyFill="1" applyBorder="1" applyAlignment="1" applyProtection="1">
      <alignment horizontal="center" vertical="center"/>
      <protection locked="0"/>
    </xf>
    <xf numFmtId="0" fontId="0" fillId="9" borderId="108" xfId="0" applyFill="1" applyBorder="1" applyAlignment="1" applyProtection="1">
      <alignment horizontal="center" vertical="center"/>
      <protection locked="0"/>
    </xf>
    <xf numFmtId="0" fontId="0" fillId="9" borderId="109" xfId="0" applyFill="1" applyBorder="1" applyAlignment="1" applyProtection="1">
      <alignment horizontal="center" vertical="center"/>
      <protection locked="0"/>
    </xf>
    <xf numFmtId="0" fontId="0" fillId="7" borderId="100" xfId="0" applyFill="1" applyBorder="1" applyAlignment="1">
      <alignment horizontal="left"/>
    </xf>
    <xf numFmtId="0" fontId="0" fillId="7" borderId="101" xfId="0" applyFill="1" applyBorder="1" applyAlignment="1">
      <alignment horizontal="left"/>
    </xf>
    <xf numFmtId="0" fontId="0" fillId="7" borderId="102" xfId="0" applyFill="1" applyBorder="1" applyAlignment="1">
      <alignment horizontal="left"/>
    </xf>
    <xf numFmtId="0" fontId="16" fillId="7" borderId="90" xfId="0" applyFont="1" applyFill="1" applyBorder="1" applyAlignment="1">
      <alignment horizontal="center" vertical="center" wrapText="1"/>
    </xf>
    <xf numFmtId="0" fontId="16" fillId="7" borderId="91" xfId="0" applyFont="1" applyFill="1" applyBorder="1" applyAlignment="1">
      <alignment horizontal="center" vertical="center" wrapText="1"/>
    </xf>
    <xf numFmtId="0" fontId="16" fillId="7" borderId="93" xfId="0" applyFont="1" applyFill="1" applyBorder="1" applyAlignment="1">
      <alignment horizontal="center" vertical="center" wrapText="1"/>
    </xf>
    <xf numFmtId="0" fontId="16" fillId="7" borderId="94" xfId="0" applyFont="1" applyFill="1" applyBorder="1" applyAlignment="1">
      <alignment horizontal="center" vertical="center" wrapText="1"/>
    </xf>
    <xf numFmtId="0" fontId="17" fillId="8" borderId="90" xfId="0" applyFont="1" applyFill="1" applyBorder="1" applyAlignment="1">
      <alignment horizontal="center" vertical="center"/>
    </xf>
    <xf numFmtId="0" fontId="17" fillId="8" borderId="91" xfId="0" applyFont="1" applyFill="1" applyBorder="1" applyAlignment="1">
      <alignment horizontal="center" vertical="center"/>
    </xf>
    <xf numFmtId="0" fontId="17" fillId="8" borderId="92" xfId="0" applyFont="1" applyFill="1" applyBorder="1" applyAlignment="1">
      <alignment horizontal="center" vertical="center"/>
    </xf>
    <xf numFmtId="0" fontId="17" fillId="8" borderId="93" xfId="0" applyFont="1" applyFill="1" applyBorder="1" applyAlignment="1">
      <alignment horizontal="center" vertical="center"/>
    </xf>
    <xf numFmtId="0" fontId="17" fillId="8" borderId="94" xfId="0" applyFont="1" applyFill="1" applyBorder="1" applyAlignment="1">
      <alignment horizontal="center" vertical="center"/>
    </xf>
    <xf numFmtId="0" fontId="17" fillId="8" borderId="95" xfId="0" applyFont="1" applyFill="1" applyBorder="1" applyAlignment="1">
      <alignment horizontal="center" vertical="center"/>
    </xf>
    <xf numFmtId="0" fontId="6" fillId="8" borderId="0" xfId="0" applyFont="1" applyFill="1" applyAlignment="1">
      <alignment horizontal="center" wrapText="1"/>
    </xf>
    <xf numFmtId="0" fontId="0" fillId="7" borderId="96" xfId="0" applyFill="1" applyBorder="1" applyAlignment="1">
      <alignment horizontal="left"/>
    </xf>
    <xf numFmtId="0" fontId="0" fillId="7" borderId="97" xfId="0" applyFill="1" applyBorder="1" applyAlignment="1">
      <alignment horizontal="left"/>
    </xf>
    <xf numFmtId="14" fontId="0" fillId="9" borderId="98" xfId="0" applyNumberFormat="1" applyFill="1" applyBorder="1" applyAlignment="1" applyProtection="1">
      <alignment horizontal="center" vertical="center"/>
      <protection locked="0"/>
    </xf>
    <xf numFmtId="14" fontId="0" fillId="9" borderId="99" xfId="0" applyNumberFormat="1" applyFill="1" applyBorder="1" applyAlignment="1" applyProtection="1">
      <alignment horizontal="center" vertical="center"/>
      <protection locked="0"/>
    </xf>
    <xf numFmtId="49" fontId="20" fillId="10" borderId="110" xfId="0" quotePrefix="1" applyNumberFormat="1" applyFont="1" applyFill="1" applyBorder="1" applyAlignment="1">
      <alignment horizontal="left" vertical="center" wrapText="1"/>
    </xf>
    <xf numFmtId="49" fontId="20" fillId="10" borderId="0" xfId="0" applyNumberFormat="1" applyFont="1" applyFill="1" applyAlignment="1">
      <alignment horizontal="left" vertical="center" wrapText="1"/>
    </xf>
    <xf numFmtId="49" fontId="20" fillId="10" borderId="111" xfId="0" applyNumberFormat="1" applyFont="1" applyFill="1" applyBorder="1" applyAlignment="1">
      <alignment horizontal="left" vertical="center" wrapText="1"/>
    </xf>
    <xf numFmtId="49" fontId="19" fillId="10" borderId="90" xfId="0" quotePrefix="1" applyNumberFormat="1" applyFont="1" applyFill="1" applyBorder="1" applyAlignment="1">
      <alignment horizontal="left" wrapText="1"/>
    </xf>
    <xf numFmtId="49" fontId="6" fillId="10" borderId="91" xfId="0" quotePrefix="1" applyNumberFormat="1" applyFont="1" applyFill="1" applyBorder="1" applyAlignment="1">
      <alignment horizontal="left" wrapText="1"/>
    </xf>
    <xf numFmtId="49" fontId="6" fillId="10" borderId="92" xfId="0" quotePrefix="1" applyNumberFormat="1" applyFont="1" applyFill="1" applyBorder="1" applyAlignment="1">
      <alignment horizontal="left" wrapText="1"/>
    </xf>
    <xf numFmtId="49" fontId="20" fillId="10" borderId="0" xfId="0" quotePrefix="1" applyNumberFormat="1" applyFont="1" applyFill="1" applyAlignment="1">
      <alignment horizontal="left" vertical="center" wrapText="1"/>
    </xf>
    <xf numFmtId="49" fontId="20" fillId="10" borderId="111" xfId="0" quotePrefix="1" applyNumberFormat="1" applyFont="1" applyFill="1" applyBorder="1" applyAlignment="1">
      <alignment horizontal="left" vertical="center" wrapText="1"/>
    </xf>
    <xf numFmtId="0" fontId="0" fillId="4" borderId="53" xfId="0" applyFill="1" applyBorder="1" applyAlignment="1">
      <alignment horizontal="center" vertical="center" wrapText="1"/>
    </xf>
    <xf numFmtId="0" fontId="0" fillId="0" borderId="58" xfId="0" applyBorder="1" applyAlignment="1">
      <alignment horizontal="center"/>
    </xf>
    <xf numFmtId="0" fontId="0" fillId="0" borderId="69" xfId="0" applyBorder="1" applyAlignment="1">
      <alignment horizontal="center"/>
    </xf>
    <xf numFmtId="0" fontId="0" fillId="3" borderId="58" xfId="0" applyFill="1" applyBorder="1" applyAlignment="1">
      <alignment horizontal="center" vertical="center" wrapText="1"/>
    </xf>
    <xf numFmtId="0" fontId="0" fillId="3" borderId="69" xfId="0" applyFill="1" applyBorder="1" applyAlignment="1">
      <alignment horizontal="center" vertical="center" wrapText="1"/>
    </xf>
    <xf numFmtId="0" fontId="0" fillId="4" borderId="0" xfId="0" applyFill="1" applyAlignment="1">
      <alignment horizontal="center" vertical="center" wrapText="1"/>
    </xf>
    <xf numFmtId="0" fontId="0" fillId="3" borderId="63" xfId="0" applyFill="1" applyBorder="1" applyAlignment="1">
      <alignment horizontal="center" vertical="center" wrapText="1"/>
    </xf>
    <xf numFmtId="0" fontId="0" fillId="3" borderId="64" xfId="0"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4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4" borderId="63" xfId="0" applyFill="1" applyBorder="1" applyAlignment="1">
      <alignment horizontal="center" vertical="center" wrapText="1"/>
    </xf>
    <xf numFmtId="0" fontId="0" fillId="4" borderId="64" xfId="0" applyFill="1" applyBorder="1" applyAlignment="1">
      <alignment horizontal="center" vertical="center" wrapText="1"/>
    </xf>
    <xf numFmtId="0" fontId="0" fillId="3" borderId="0" xfId="0" applyFill="1" applyAlignment="1">
      <alignment horizontal="center" vertical="center" wrapText="1"/>
    </xf>
    <xf numFmtId="0" fontId="0" fillId="3" borderId="54" xfId="0" applyFill="1" applyBorder="1" applyAlignment="1">
      <alignment horizontal="center" vertical="center" wrapText="1"/>
    </xf>
    <xf numFmtId="0" fontId="3" fillId="3" borderId="57" xfId="0" applyFont="1" applyFill="1" applyBorder="1" applyAlignment="1">
      <alignment horizontal="left" vertical="center" wrapText="1" indent="1"/>
    </xf>
    <xf numFmtId="0" fontId="3" fillId="3" borderId="54" xfId="0" applyFont="1" applyFill="1" applyBorder="1" applyAlignment="1">
      <alignment horizontal="left" vertical="center" wrapText="1" indent="1"/>
    </xf>
    <xf numFmtId="0" fontId="3" fillId="3" borderId="50" xfId="0" applyFont="1" applyFill="1" applyBorder="1" applyAlignment="1">
      <alignment horizontal="left" vertical="center" wrapText="1" indent="1"/>
    </xf>
    <xf numFmtId="0" fontId="0" fillId="3" borderId="53" xfId="0" applyFill="1" applyBorder="1" applyAlignment="1">
      <alignment horizontal="center" vertical="center" wrapText="1"/>
    </xf>
    <xf numFmtId="0" fontId="3" fillId="4" borderId="11"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3" fillId="3" borderId="11"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19" xfId="0" applyFill="1" applyBorder="1" applyAlignment="1">
      <alignment horizontal="left" vertical="center" wrapText="1" indent="1"/>
    </xf>
    <xf numFmtId="0" fontId="0" fillId="4" borderId="17"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73" xfId="0"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66" xfId="0"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0" fillId="3" borderId="19" xfId="0" applyFill="1" applyBorder="1" applyAlignment="1">
      <alignment horizontal="left" vertical="center" wrapText="1" indent="1"/>
    </xf>
    <xf numFmtId="0" fontId="0" fillId="3" borderId="17" xfId="0" applyFill="1" applyBorder="1" applyAlignment="1">
      <alignment horizontal="left" vertical="center" wrapText="1" indent="1"/>
    </xf>
    <xf numFmtId="0" fontId="0" fillId="3" borderId="18" xfId="0" applyFill="1" applyBorder="1" applyAlignment="1">
      <alignment horizontal="left" vertical="center" wrapText="1" inden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0" xfId="0" applyFont="1" applyFill="1" applyBorder="1" applyAlignment="1">
      <alignment vertical="center" wrapText="1"/>
    </xf>
    <xf numFmtId="0" fontId="0" fillId="2" borderId="13"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 xfId="0" applyFont="1" applyFill="1" applyBorder="1" applyAlignment="1">
      <alignment horizontal="center" vertical="center" wrapText="1"/>
    </xf>
    <xf numFmtId="0" fontId="0" fillId="2" borderId="68" xfId="0" applyFill="1" applyBorder="1" applyAlignment="1">
      <alignment horizontal="center" vertical="center" wrapText="1"/>
    </xf>
    <xf numFmtId="0" fontId="3" fillId="4" borderId="140" xfId="0" applyFont="1" applyFill="1" applyBorder="1" applyAlignment="1">
      <alignment vertical="center" wrapText="1"/>
    </xf>
    <xf numFmtId="0" fontId="3" fillId="4" borderId="81" xfId="0" applyFont="1" applyFill="1" applyBorder="1" applyAlignment="1">
      <alignment vertical="center" wrapText="1"/>
    </xf>
    <xf numFmtId="0" fontId="3" fillId="4" borderId="28"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3" borderId="70" xfId="0" applyFont="1" applyFill="1" applyBorder="1" applyAlignment="1">
      <alignment horizontal="center" vertical="center" wrapText="1"/>
    </xf>
    <xf numFmtId="0" fontId="3" fillId="3" borderId="65" xfId="0" applyFont="1" applyFill="1" applyBorder="1" applyAlignment="1">
      <alignment horizontal="center" vertical="center" wrapText="1"/>
    </xf>
    <xf numFmtId="0" fontId="3" fillId="4" borderId="82" xfId="0" applyFont="1" applyFill="1" applyBorder="1" applyAlignment="1">
      <alignment horizontal="center" vertical="center" wrapText="1"/>
    </xf>
    <xf numFmtId="0" fontId="3" fillId="4" borderId="83"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18"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3" fillId="4" borderId="70"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3" fillId="3" borderId="3"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3" xfId="0" applyFont="1" applyFill="1" applyBorder="1" applyAlignment="1">
      <alignment horizontal="left" vertical="center" wrapText="1"/>
    </xf>
    <xf numFmtId="0" fontId="1" fillId="2" borderId="84" xfId="0" applyFont="1" applyFill="1" applyBorder="1" applyAlignment="1">
      <alignment horizontal="center" vertical="center" wrapText="1"/>
    </xf>
    <xf numFmtId="0" fontId="0" fillId="2" borderId="73" xfId="0" applyFill="1" applyBorder="1" applyAlignment="1">
      <alignment horizontal="center" vertical="center" wrapText="1"/>
    </xf>
    <xf numFmtId="0" fontId="0" fillId="2" borderId="64" xfId="0" applyFill="1" applyBorder="1" applyAlignment="1">
      <alignment horizontal="center" vertical="center" wrapText="1"/>
    </xf>
    <xf numFmtId="0" fontId="0" fillId="4" borderId="75" xfId="0" applyFill="1" applyBorder="1" applyAlignment="1">
      <alignment horizontal="center" vertical="center" wrapText="1"/>
    </xf>
    <xf numFmtId="0" fontId="0" fillId="4" borderId="76" xfId="0" applyFill="1" applyBorder="1" applyAlignment="1">
      <alignment horizontal="center" vertical="center" wrapText="1"/>
    </xf>
    <xf numFmtId="0" fontId="0" fillId="4" borderId="77" xfId="0" applyFill="1" applyBorder="1" applyAlignment="1">
      <alignment horizontal="center" vertical="center" wrapText="1"/>
    </xf>
    <xf numFmtId="0" fontId="0" fillId="4" borderId="74" xfId="0" applyFill="1" applyBorder="1" applyAlignment="1">
      <alignment horizontal="center" vertical="center" wrapText="1"/>
    </xf>
    <xf numFmtId="0" fontId="0" fillId="4" borderId="141" xfId="0" applyFill="1" applyBorder="1" applyAlignment="1">
      <alignment horizontal="center" vertical="center" wrapText="1"/>
    </xf>
    <xf numFmtId="0" fontId="2" fillId="2" borderId="73"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4" borderId="78" xfId="0" applyFont="1"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1" fillId="2" borderId="132" xfId="0" applyFont="1" applyFill="1" applyBorder="1" applyAlignment="1">
      <alignment vertical="center" wrapText="1"/>
    </xf>
    <xf numFmtId="0" fontId="0" fillId="2" borderId="55" xfId="0" applyFill="1" applyBorder="1" applyAlignment="1">
      <alignment horizontal="center" vertical="center" wrapText="1"/>
    </xf>
    <xf numFmtId="0" fontId="0" fillId="2" borderId="48" xfId="0" applyFill="1" applyBorder="1" applyAlignment="1">
      <alignment horizontal="center" vertical="center" wrapText="1"/>
    </xf>
    <xf numFmtId="0" fontId="0" fillId="2" borderId="61" xfId="0" applyFill="1" applyBorder="1" applyAlignment="1">
      <alignment horizontal="center" vertical="center" wrapText="1"/>
    </xf>
    <xf numFmtId="0" fontId="2" fillId="2" borderId="63" xfId="0" applyFont="1" applyFill="1" applyBorder="1" applyAlignment="1">
      <alignment horizontal="center" vertical="center" wrapText="1"/>
    </xf>
    <xf numFmtId="0" fontId="3" fillId="4" borderId="21" xfId="0" applyFont="1" applyFill="1" applyBorder="1" applyAlignment="1">
      <alignment vertical="center" wrapText="1"/>
    </xf>
    <xf numFmtId="0" fontId="3" fillId="4" borderId="10" xfId="0" applyFont="1" applyFill="1" applyBorder="1" applyAlignment="1">
      <alignment vertical="center" wrapText="1"/>
    </xf>
    <xf numFmtId="0" fontId="2" fillId="2" borderId="2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3" fillId="3" borderId="21" xfId="0" applyFont="1" applyFill="1" applyBorder="1" applyAlignment="1">
      <alignment vertical="center" wrapText="1"/>
    </xf>
    <xf numFmtId="0" fontId="3" fillId="3" borderId="10" xfId="0" applyFont="1" applyFill="1" applyBorder="1" applyAlignment="1">
      <alignment vertical="center" wrapText="1"/>
    </xf>
    <xf numFmtId="0" fontId="0" fillId="3" borderId="74" xfId="0" applyFill="1" applyBorder="1" applyAlignment="1">
      <alignment horizontal="center" vertical="center" wrapText="1"/>
    </xf>
    <xf numFmtId="0" fontId="0" fillId="3" borderId="76" xfId="0" applyFill="1" applyBorder="1" applyAlignment="1">
      <alignment horizontal="center" vertical="center" wrapText="1"/>
    </xf>
    <xf numFmtId="0" fontId="0" fillId="3" borderId="75" xfId="0" applyFill="1" applyBorder="1" applyAlignment="1">
      <alignment horizontal="center" vertical="center" wrapText="1"/>
    </xf>
    <xf numFmtId="0" fontId="0" fillId="3" borderId="77" xfId="0" applyFill="1" applyBorder="1" applyAlignment="1">
      <alignment horizontal="center" vertical="center" wrapText="1"/>
    </xf>
    <xf numFmtId="0" fontId="0" fillId="3" borderId="139" xfId="0" applyFill="1" applyBorder="1" applyAlignment="1">
      <alignment horizontal="center" vertical="center" wrapText="1"/>
    </xf>
    <xf numFmtId="0" fontId="7" fillId="4" borderId="21"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7" fillId="3" borderId="21" xfId="0" applyFont="1" applyFill="1" applyBorder="1" applyAlignment="1">
      <alignment horizontal="left" vertical="center" wrapText="1" indent="1"/>
    </xf>
    <xf numFmtId="0" fontId="4" fillId="3" borderId="135" xfId="0" applyFont="1" applyFill="1" applyBorder="1" applyAlignment="1">
      <alignment horizontal="left" vertical="center" wrapText="1" indent="1"/>
    </xf>
    <xf numFmtId="0" fontId="7" fillId="3" borderId="10" xfId="0" applyFont="1" applyFill="1" applyBorder="1" applyAlignment="1">
      <alignment horizontal="left" vertical="center" wrapText="1" indent="1"/>
    </xf>
    <xf numFmtId="0" fontId="3" fillId="3" borderId="79" xfId="0" applyFont="1" applyFill="1" applyBorder="1" applyAlignment="1">
      <alignment horizontal="center" vertical="center" wrapText="1"/>
    </xf>
    <xf numFmtId="0" fontId="3" fillId="3" borderId="51" xfId="0" applyFont="1" applyFill="1" applyBorder="1" applyAlignment="1">
      <alignment horizontal="center" vertical="center" wrapText="1"/>
    </xf>
    <xf numFmtId="0" fontId="1" fillId="2" borderId="73" xfId="0" applyFont="1" applyFill="1" applyBorder="1" applyAlignment="1">
      <alignment horizontal="center" vertical="center" wrapText="1"/>
    </xf>
    <xf numFmtId="0" fontId="0" fillId="2" borderId="14" xfId="0"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0" fillId="2" borderId="15"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7" fillId="3" borderId="78" xfId="0" applyFont="1" applyFill="1" applyBorder="1" applyAlignment="1">
      <alignment horizontal="left" vertical="center" wrapText="1"/>
    </xf>
    <xf numFmtId="0" fontId="7" fillId="3" borderId="81" xfId="0" applyFont="1" applyFill="1" applyBorder="1" applyAlignment="1">
      <alignment horizontal="left" vertical="center" wrapText="1"/>
    </xf>
    <xf numFmtId="0" fontId="0" fillId="3" borderId="138" xfId="0" applyFill="1" applyBorder="1" applyAlignment="1">
      <alignment horizontal="center" vertical="center" wrapText="1"/>
    </xf>
    <xf numFmtId="0" fontId="1" fillId="2" borderId="63" xfId="0" applyFont="1" applyFill="1" applyBorder="1" applyAlignment="1">
      <alignment horizontal="center" vertical="center" wrapText="1"/>
    </xf>
    <xf numFmtId="0" fontId="0" fillId="3" borderId="85" xfId="0" applyFill="1" applyBorder="1" applyAlignment="1">
      <alignment horizontal="center" vertical="center" wrapText="1"/>
    </xf>
    <xf numFmtId="0" fontId="0" fillId="3" borderId="86" xfId="0" applyFill="1" applyBorder="1" applyAlignment="1">
      <alignment horizontal="center" vertical="center" wrapText="1"/>
    </xf>
    <xf numFmtId="0" fontId="0" fillId="2" borderId="49" xfId="0" applyFill="1" applyBorder="1" applyAlignment="1">
      <alignment horizontal="center" vertical="center" wrapText="1"/>
    </xf>
    <xf numFmtId="0" fontId="0" fillId="2" borderId="67" xfId="0" applyFill="1" applyBorder="1" applyAlignment="1">
      <alignment vertical="center" wrapText="1"/>
    </xf>
    <xf numFmtId="0" fontId="0" fillId="2" borderId="8" xfId="0" applyFill="1" applyBorder="1" applyAlignment="1">
      <alignment vertical="center" wrapText="1"/>
    </xf>
    <xf numFmtId="0" fontId="0" fillId="2" borderId="10" xfId="0" applyFill="1" applyBorder="1" applyAlignment="1">
      <alignment vertical="center" wrapText="1"/>
    </xf>
    <xf numFmtId="0" fontId="3" fillId="3" borderId="136" xfId="0" applyFont="1" applyFill="1" applyBorder="1" applyAlignment="1">
      <alignment horizontal="center" vertical="center" wrapText="1"/>
    </xf>
    <xf numFmtId="0" fontId="3" fillId="3" borderId="21"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6" fillId="2" borderId="8" xfId="0" applyFont="1" applyFill="1" applyBorder="1" applyAlignment="1">
      <alignment vertical="center" wrapText="1"/>
    </xf>
    <xf numFmtId="0" fontId="6" fillId="2" borderId="10" xfId="0" applyFont="1" applyFill="1" applyBorder="1" applyAlignment="1">
      <alignment vertical="center" wrapText="1"/>
    </xf>
    <xf numFmtId="0" fontId="3" fillId="4" borderId="37" xfId="0" applyFont="1" applyFill="1" applyBorder="1" applyAlignment="1">
      <alignment horizontal="center" vertical="center" wrapText="1"/>
    </xf>
    <xf numFmtId="0" fontId="3" fillId="4" borderId="8" xfId="0" applyFont="1" applyFill="1" applyBorder="1" applyAlignment="1">
      <alignment horizontal="left" vertical="center" wrapText="1"/>
    </xf>
    <xf numFmtId="0" fontId="3" fillId="3" borderId="78" xfId="0" applyFont="1" applyFill="1" applyBorder="1" applyAlignment="1">
      <alignment horizontal="left" vertical="center" wrapText="1"/>
    </xf>
    <xf numFmtId="0" fontId="3" fillId="3" borderId="81" xfId="0" applyFont="1" applyFill="1" applyBorder="1" applyAlignment="1">
      <alignment horizontal="left" vertical="center" wrapText="1"/>
    </xf>
    <xf numFmtId="0" fontId="3" fillId="4" borderId="23" xfId="0" applyFont="1" applyFill="1" applyBorder="1" applyAlignment="1">
      <alignment horizontal="center" vertical="center" wrapText="1"/>
    </xf>
    <xf numFmtId="0" fontId="3" fillId="3" borderId="80"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137" xfId="0" applyFont="1" applyFill="1" applyBorder="1" applyAlignment="1">
      <alignment horizontal="center" vertical="center" wrapText="1"/>
    </xf>
    <xf numFmtId="0" fontId="5" fillId="3" borderId="21"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4" borderId="21"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8" xfId="0" applyFont="1" applyFill="1" applyBorder="1" applyAlignment="1">
      <alignment horizontal="left" vertical="center" wrapText="1"/>
    </xf>
    <xf numFmtId="0" fontId="34" fillId="8" borderId="0" xfId="0" quotePrefix="1" applyFont="1" applyFill="1" applyAlignment="1">
      <alignment horizontal="left" vertical="top" wrapText="1"/>
    </xf>
    <xf numFmtId="0" fontId="34" fillId="8" borderId="0" xfId="0" applyFont="1" applyFill="1" applyAlignment="1">
      <alignment horizontal="left" vertical="top" wrapText="1"/>
    </xf>
    <xf numFmtId="0" fontId="36" fillId="8" borderId="0" xfId="0" applyFont="1" applyFill="1" applyAlignment="1" applyProtection="1">
      <alignment horizontal="center" vertical="center" wrapText="1"/>
      <protection hidden="1"/>
    </xf>
    <xf numFmtId="0" fontId="15" fillId="8" borderId="0" xfId="0" applyFont="1" applyFill="1" applyAlignment="1">
      <alignment horizontal="center" vertical="center"/>
    </xf>
    <xf numFmtId="10" fontId="7" fillId="8" borderId="123" xfId="0" applyNumberFormat="1" applyFont="1" applyFill="1" applyBorder="1" applyAlignment="1">
      <alignment horizontal="left" vertical="center" wrapText="1"/>
    </xf>
    <xf numFmtId="10" fontId="7" fillId="8" borderId="124" xfId="0" applyNumberFormat="1" applyFont="1" applyFill="1" applyBorder="1" applyAlignment="1">
      <alignment horizontal="left" vertical="center" wrapText="1"/>
    </xf>
    <xf numFmtId="10" fontId="7" fillId="8" borderId="125" xfId="0" applyNumberFormat="1" applyFont="1" applyFill="1" applyBorder="1" applyAlignment="1">
      <alignment horizontal="left" vertical="center" wrapText="1"/>
    </xf>
    <xf numFmtId="0" fontId="7" fillId="8" borderId="128" xfId="0" applyFont="1" applyFill="1" applyBorder="1" applyAlignment="1">
      <alignment horizontal="left" vertical="center" wrapText="1"/>
    </xf>
    <xf numFmtId="0" fontId="7" fillId="8" borderId="129" xfId="0" applyFont="1" applyFill="1" applyBorder="1" applyAlignment="1">
      <alignment horizontal="left" vertical="center" wrapText="1"/>
    </xf>
    <xf numFmtId="0" fontId="7" fillId="8" borderId="130"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7" fillId="8" borderId="90" xfId="0" applyFont="1" applyFill="1" applyBorder="1" applyAlignment="1">
      <alignment horizontal="left" vertical="center" wrapText="1"/>
    </xf>
    <xf numFmtId="0" fontId="7" fillId="8" borderId="91" xfId="0" applyFont="1" applyFill="1" applyBorder="1" applyAlignment="1">
      <alignment horizontal="left" vertical="center" wrapText="1"/>
    </xf>
    <xf numFmtId="0" fontId="7" fillId="8" borderId="92" xfId="0" applyFont="1" applyFill="1" applyBorder="1" applyAlignment="1">
      <alignment horizontal="left" vertical="center" wrapText="1"/>
    </xf>
    <xf numFmtId="10" fontId="0" fillId="7" borderId="122" xfId="0" applyNumberFormat="1" applyFill="1" applyBorder="1" applyAlignment="1">
      <alignment horizontal="center" vertical="center"/>
    </xf>
    <xf numFmtId="10" fontId="0" fillId="7" borderId="127" xfId="0" applyNumberFormat="1" applyFill="1" applyBorder="1" applyAlignment="1">
      <alignment horizontal="center" vertical="center"/>
    </xf>
    <xf numFmtId="10" fontId="0" fillId="7" borderId="120" xfId="0" applyNumberFormat="1" applyFill="1" applyBorder="1" applyAlignment="1">
      <alignment horizontal="center" vertical="center"/>
    </xf>
    <xf numFmtId="1" fontId="6" fillId="12" borderId="91"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94" xfId="0" applyNumberFormat="1" applyFont="1" applyFill="1" applyBorder="1" applyAlignment="1">
      <alignment horizontal="center" vertical="center"/>
    </xf>
    <xf numFmtId="164" fontId="6" fillId="13" borderId="114" xfId="0" applyNumberFormat="1" applyFont="1" applyFill="1" applyBorder="1" applyAlignment="1">
      <alignment horizontal="center" vertical="center"/>
    </xf>
    <xf numFmtId="164" fontId="6" fillId="13" borderId="116" xfId="0" applyNumberFormat="1" applyFont="1" applyFill="1" applyBorder="1" applyAlignment="1">
      <alignment horizontal="center" vertical="center"/>
    </xf>
    <xf numFmtId="164" fontId="6" fillId="13" borderId="115" xfId="0" applyNumberFormat="1" applyFont="1" applyFill="1" applyBorder="1" applyAlignment="1">
      <alignment horizontal="center" vertical="center"/>
    </xf>
    <xf numFmtId="0" fontId="1" fillId="8" borderId="0" xfId="0" applyFont="1" applyFill="1" applyAlignment="1">
      <alignment horizontal="left" vertical="center" wrapText="1"/>
    </xf>
    <xf numFmtId="0" fontId="1" fillId="8" borderId="0" xfId="0" applyFont="1" applyFill="1" applyAlignment="1">
      <alignment horizontal="center" vertical="center"/>
    </xf>
    <xf numFmtId="0" fontId="26" fillId="7" borderId="90" xfId="0" applyFont="1" applyFill="1" applyBorder="1" applyAlignment="1">
      <alignment horizontal="center" vertical="center" wrapText="1"/>
    </xf>
    <xf numFmtId="0" fontId="26" fillId="7" borderId="91" xfId="0" applyFont="1" applyFill="1" applyBorder="1" applyAlignment="1">
      <alignment horizontal="center" vertical="center"/>
    </xf>
    <xf numFmtId="0" fontId="26" fillId="7" borderId="92" xfId="0" applyFont="1" applyFill="1" applyBorder="1" applyAlignment="1">
      <alignment horizontal="center" vertical="center"/>
    </xf>
    <xf numFmtId="0" fontId="26" fillId="7" borderId="110" xfId="0" applyFont="1" applyFill="1" applyBorder="1" applyAlignment="1">
      <alignment horizontal="center" vertical="center"/>
    </xf>
    <xf numFmtId="0" fontId="26" fillId="7" borderId="0" xfId="0" applyFont="1" applyFill="1" applyAlignment="1">
      <alignment horizontal="center" vertical="center"/>
    </xf>
    <xf numFmtId="0" fontId="26" fillId="7" borderId="111" xfId="0" applyFont="1" applyFill="1" applyBorder="1" applyAlignment="1">
      <alignment horizontal="center" vertical="center"/>
    </xf>
    <xf numFmtId="0" fontId="26" fillId="7" borderId="93" xfId="0" applyFont="1" applyFill="1" applyBorder="1" applyAlignment="1">
      <alignment horizontal="center" vertical="center"/>
    </xf>
    <xf numFmtId="0" fontId="26" fillId="7" borderId="94" xfId="0" applyFont="1" applyFill="1" applyBorder="1" applyAlignment="1">
      <alignment horizontal="center" vertical="center"/>
    </xf>
    <xf numFmtId="0" fontId="26" fillId="7" borderId="95" xfId="0" applyFont="1" applyFill="1" applyBorder="1" applyAlignment="1">
      <alignment horizontal="center" vertical="center"/>
    </xf>
    <xf numFmtId="0" fontId="26" fillId="7" borderId="90" xfId="0" applyFont="1" applyFill="1" applyBorder="1" applyAlignment="1">
      <alignment horizontal="center"/>
    </xf>
    <xf numFmtId="0" fontId="26" fillId="7" borderId="91" xfId="0" applyFont="1" applyFill="1" applyBorder="1" applyAlignment="1">
      <alignment horizontal="center"/>
    </xf>
    <xf numFmtId="0" fontId="26" fillId="7" borderId="92" xfId="0" applyFont="1" applyFill="1" applyBorder="1" applyAlignment="1">
      <alignment horizontal="center"/>
    </xf>
    <xf numFmtId="0" fontId="27" fillId="7" borderId="117" xfId="0" applyFont="1" applyFill="1" applyBorder="1" applyAlignment="1">
      <alignment horizontal="center" vertical="center" wrapText="1"/>
    </xf>
    <xf numFmtId="0" fontId="27" fillId="7" borderId="93" xfId="0" applyFont="1" applyFill="1" applyBorder="1" applyAlignment="1">
      <alignment horizontal="center" vertical="center" wrapText="1"/>
    </xf>
    <xf numFmtId="0" fontId="27" fillId="7" borderId="118" xfId="0" applyFont="1" applyFill="1" applyBorder="1" applyAlignment="1">
      <alignment horizontal="center" vertical="center" wrapText="1"/>
    </xf>
    <xf numFmtId="0" fontId="27" fillId="7" borderId="120" xfId="0" applyFont="1" applyFill="1" applyBorder="1" applyAlignment="1">
      <alignment horizontal="center" vertical="center" wrapText="1"/>
    </xf>
    <xf numFmtId="0" fontId="28" fillId="7" borderId="72" xfId="0" applyFont="1" applyFill="1" applyBorder="1" applyAlignment="1">
      <alignment horizontal="center" vertical="center" wrapText="1"/>
    </xf>
    <xf numFmtId="0" fontId="28" fillId="7" borderId="94" xfId="0" applyFont="1" applyFill="1" applyBorder="1" applyAlignment="1">
      <alignment horizontal="center" vertical="center" wrapText="1"/>
    </xf>
    <xf numFmtId="0" fontId="28" fillId="7" borderId="119" xfId="0" applyFont="1" applyFill="1" applyBorder="1" applyAlignment="1">
      <alignment horizontal="center" vertical="center" wrapText="1"/>
    </xf>
    <xf numFmtId="0" fontId="28" fillId="7" borderId="115" xfId="0" applyFont="1" applyFill="1" applyBorder="1" applyAlignment="1">
      <alignment horizontal="center" vertical="center" wrapText="1"/>
    </xf>
    <xf numFmtId="0" fontId="35" fillId="8" borderId="0" xfId="0" applyFont="1" applyFill="1" applyAlignment="1" applyProtection="1">
      <alignment horizontal="center" vertical="center" wrapText="1"/>
      <protection locked="0"/>
    </xf>
    <xf numFmtId="49" fontId="31" fillId="10" borderId="90" xfId="0" applyNumberFormat="1" applyFont="1" applyFill="1" applyBorder="1" applyAlignment="1">
      <alignment horizontal="left" vertical="top" wrapText="1"/>
    </xf>
    <xf numFmtId="49" fontId="31" fillId="10" borderId="91" xfId="0" applyNumberFormat="1" applyFont="1" applyFill="1" applyBorder="1" applyAlignment="1">
      <alignment horizontal="left" vertical="top" wrapText="1"/>
    </xf>
    <xf numFmtId="49" fontId="31" fillId="10" borderId="92" xfId="0" applyNumberFormat="1" applyFont="1" applyFill="1" applyBorder="1" applyAlignment="1">
      <alignment horizontal="left" vertical="top" wrapText="1"/>
    </xf>
    <xf numFmtId="49" fontId="31" fillId="10" borderId="110" xfId="0" applyNumberFormat="1" applyFont="1" applyFill="1" applyBorder="1" applyAlignment="1">
      <alignment horizontal="left" vertical="top" wrapText="1"/>
    </xf>
    <xf numFmtId="49" fontId="31" fillId="10" borderId="0" xfId="0" applyNumberFormat="1" applyFont="1" applyFill="1" applyAlignment="1">
      <alignment horizontal="left" vertical="top" wrapText="1"/>
    </xf>
    <xf numFmtId="49" fontId="31" fillId="10" borderId="111" xfId="0" applyNumberFormat="1" applyFont="1" applyFill="1" applyBorder="1" applyAlignment="1">
      <alignment horizontal="left" vertical="top" wrapText="1"/>
    </xf>
    <xf numFmtId="49" fontId="31" fillId="10" borderId="93" xfId="0" applyNumberFormat="1" applyFont="1" applyFill="1" applyBorder="1" applyAlignment="1">
      <alignment horizontal="left" vertical="top" wrapText="1"/>
    </xf>
    <xf numFmtId="49" fontId="31" fillId="10" borderId="94" xfId="0" applyNumberFormat="1" applyFont="1" applyFill="1" applyBorder="1" applyAlignment="1">
      <alignment horizontal="left" vertical="top" wrapText="1"/>
    </xf>
    <xf numFmtId="49" fontId="31" fillId="10" borderId="95" xfId="0" applyNumberFormat="1" applyFont="1" applyFill="1" applyBorder="1" applyAlignment="1">
      <alignment horizontal="left" vertical="top" wrapText="1"/>
    </xf>
    <xf numFmtId="49" fontId="20" fillId="10" borderId="110" xfId="0" applyNumberFormat="1" applyFont="1" applyFill="1" applyBorder="1" applyAlignment="1">
      <alignment horizontal="left" wrapText="1"/>
    </xf>
    <xf numFmtId="49" fontId="20" fillId="10" borderId="0" xfId="0" applyNumberFormat="1" applyFont="1" applyFill="1" applyAlignment="1">
      <alignment horizontal="left" wrapText="1"/>
    </xf>
    <xf numFmtId="49" fontId="20" fillId="10" borderId="111" xfId="0" applyNumberFormat="1" applyFont="1" applyFill="1" applyBorder="1" applyAlignment="1">
      <alignment horizontal="left" wrapText="1"/>
    </xf>
    <xf numFmtId="0" fontId="16" fillId="7" borderId="90" xfId="0" applyFont="1" applyFill="1" applyBorder="1" applyAlignment="1">
      <alignment horizontal="left" vertical="center"/>
    </xf>
    <xf numFmtId="0" fontId="16" fillId="7" borderId="91" xfId="0" applyFont="1" applyFill="1" applyBorder="1" applyAlignment="1">
      <alignment horizontal="left" vertical="center"/>
    </xf>
    <xf numFmtId="0" fontId="16" fillId="7" borderId="93" xfId="0" applyFont="1" applyFill="1" applyBorder="1" applyAlignment="1">
      <alignment horizontal="left" vertical="center"/>
    </xf>
    <xf numFmtId="0" fontId="16" fillId="7" borderId="94" xfId="0" applyFont="1" applyFill="1" applyBorder="1" applyAlignment="1">
      <alignment horizontal="left" vertical="center"/>
    </xf>
    <xf numFmtId="49" fontId="19" fillId="10" borderId="90" xfId="0" applyNumberFormat="1" applyFont="1" applyFill="1" applyBorder="1" applyAlignment="1">
      <alignment horizontal="left"/>
    </xf>
    <xf numFmtId="49" fontId="19" fillId="10" borderId="91" xfId="0" applyNumberFormat="1" applyFont="1" applyFill="1" applyBorder="1" applyAlignment="1">
      <alignment horizontal="left"/>
    </xf>
    <xf numFmtId="49" fontId="19" fillId="10" borderId="92" xfId="0" applyNumberFormat="1" applyFont="1" applyFill="1" applyBorder="1" applyAlignment="1">
      <alignment horizontal="left"/>
    </xf>
    <xf numFmtId="49" fontId="20" fillId="10" borderId="93" xfId="0" applyNumberFormat="1" applyFont="1" applyFill="1" applyBorder="1" applyAlignment="1">
      <alignment horizontal="left" wrapText="1"/>
    </xf>
    <xf numFmtId="49" fontId="20" fillId="10" borderId="94" xfId="0" applyNumberFormat="1" applyFont="1" applyFill="1" applyBorder="1" applyAlignment="1">
      <alignment horizontal="left" wrapText="1"/>
    </xf>
    <xf numFmtId="49" fontId="20" fillId="10" borderId="95" xfId="0" applyNumberFormat="1" applyFont="1" applyFill="1" applyBorder="1" applyAlignment="1">
      <alignment horizontal="left" wrapText="1"/>
    </xf>
    <xf numFmtId="49" fontId="20" fillId="10" borderId="110" xfId="0" applyNumberFormat="1" applyFont="1" applyFill="1" applyBorder="1" applyAlignment="1">
      <alignment horizontal="left" vertical="center" wrapText="1"/>
    </xf>
    <xf numFmtId="0" fontId="8" fillId="2" borderId="1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9" fillId="4" borderId="30"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9" fillId="4" borderId="142" xfId="0" applyFont="1" applyFill="1" applyBorder="1" applyAlignment="1">
      <alignment horizontal="center" vertical="center" wrapText="1"/>
    </xf>
    <xf numFmtId="0" fontId="3" fillId="3" borderId="60"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6" borderId="59" xfId="0" applyFont="1" applyFill="1" applyBorder="1" applyAlignment="1">
      <alignment horizontal="center" vertical="center" wrapText="1"/>
    </xf>
    <xf numFmtId="0" fontId="3" fillId="6" borderId="46" xfId="0" applyFont="1" applyFill="1" applyBorder="1" applyAlignment="1">
      <alignment horizontal="center" vertical="center" wrapText="1"/>
    </xf>
    <xf numFmtId="0" fontId="3" fillId="3" borderId="58" xfId="0" applyFont="1" applyFill="1" applyBorder="1" applyAlignment="1">
      <alignment horizontal="center" vertical="center" wrapText="1"/>
    </xf>
    <xf numFmtId="0" fontId="3" fillId="3" borderId="61" xfId="0" applyFont="1" applyFill="1" applyBorder="1" applyAlignment="1">
      <alignment horizontal="center" vertical="center" wrapText="1"/>
    </xf>
    <xf numFmtId="0" fontId="9" fillId="4" borderId="145" xfId="0" applyFont="1" applyFill="1" applyBorder="1" applyAlignment="1">
      <alignment horizontal="center" vertical="center" wrapText="1"/>
    </xf>
    <xf numFmtId="0" fontId="9" fillId="4" borderId="146"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0" fillId="4" borderId="19" xfId="0" applyFill="1" applyBorder="1" applyAlignment="1">
      <alignment horizontal="right" vertical="center" wrapText="1" indent="1"/>
    </xf>
    <xf numFmtId="0" fontId="0" fillId="4" borderId="17" xfId="0" applyFill="1" applyBorder="1" applyAlignment="1">
      <alignment horizontal="right" vertical="center" wrapText="1" indent="1"/>
    </xf>
    <xf numFmtId="0" fontId="0" fillId="4" borderId="18" xfId="0" applyFill="1" applyBorder="1" applyAlignment="1">
      <alignment horizontal="right" vertical="center" wrapText="1" indent="1"/>
    </xf>
    <xf numFmtId="0" fontId="3" fillId="4" borderId="11"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2" fontId="3" fillId="4" borderId="28" xfId="0" applyNumberFormat="1" applyFont="1" applyFill="1" applyBorder="1" applyAlignment="1">
      <alignment horizontal="center" vertical="center" wrapText="1"/>
    </xf>
    <xf numFmtId="2" fontId="3" fillId="4" borderId="24" xfId="0" applyNumberFormat="1" applyFont="1" applyFill="1" applyBorder="1" applyAlignment="1">
      <alignment horizontal="center" vertical="center" wrapText="1"/>
    </xf>
    <xf numFmtId="2" fontId="3" fillId="3" borderId="28" xfId="0" applyNumberFormat="1" applyFont="1" applyFill="1" applyBorder="1" applyAlignment="1">
      <alignment horizontal="center" vertical="center" wrapText="1"/>
    </xf>
    <xf numFmtId="2" fontId="3" fillId="3" borderId="24" xfId="0" applyNumberFormat="1" applyFont="1" applyFill="1" applyBorder="1" applyAlignment="1">
      <alignment horizontal="center" vertical="center" wrapText="1"/>
    </xf>
    <xf numFmtId="2" fontId="3" fillId="3" borderId="52" xfId="0" applyNumberFormat="1" applyFont="1" applyFill="1" applyBorder="1" applyAlignment="1">
      <alignment horizontal="center" vertical="center" wrapText="1"/>
    </xf>
    <xf numFmtId="2" fontId="3" fillId="3" borderId="53" xfId="0" applyNumberFormat="1" applyFont="1" applyFill="1" applyBorder="1" applyAlignment="1">
      <alignment horizontal="center" vertical="center" wrapText="1"/>
    </xf>
    <xf numFmtId="2" fontId="3" fillId="3" borderId="69" xfId="0" applyNumberFormat="1"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65" xfId="0" applyFont="1" applyFill="1" applyBorder="1" applyAlignment="1">
      <alignment horizontal="center" vertical="center" wrapText="1"/>
    </xf>
    <xf numFmtId="2" fontId="3" fillId="4" borderId="73" xfId="0" applyNumberFormat="1" applyFont="1" applyFill="1" applyBorder="1" applyAlignment="1">
      <alignment horizontal="center" vertical="center" wrapText="1"/>
    </xf>
    <xf numFmtId="2" fontId="3" fillId="4" borderId="70" xfId="0" applyNumberFormat="1" applyFont="1" applyFill="1" applyBorder="1" applyAlignment="1">
      <alignment horizontal="center" vertical="center" wrapText="1"/>
    </xf>
    <xf numFmtId="2" fontId="3" fillId="4" borderId="15"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2" fontId="3" fillId="4" borderId="0" xfId="0" applyNumberFormat="1" applyFont="1" applyFill="1" applyAlignment="1">
      <alignment horizontal="center" vertical="center" wrapText="1"/>
    </xf>
    <xf numFmtId="0" fontId="3" fillId="4" borderId="80" xfId="0" applyFont="1" applyFill="1" applyBorder="1" applyAlignment="1">
      <alignment horizontal="center" vertical="center" wrapText="1"/>
    </xf>
    <xf numFmtId="2" fontId="3" fillId="3" borderId="17"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3" fillId="3" borderId="2" xfId="0" applyNumberFormat="1" applyFont="1" applyFill="1" applyBorder="1" applyAlignment="1">
      <alignment horizontal="center" vertical="center" wrapText="1"/>
    </xf>
    <xf numFmtId="0" fontId="16" fillId="7" borderId="90" xfId="0" applyFont="1" applyFill="1" applyBorder="1" applyAlignment="1">
      <alignment horizontal="center" vertical="center"/>
    </xf>
    <xf numFmtId="0" fontId="16" fillId="7" borderId="91" xfId="0" applyFont="1" applyFill="1" applyBorder="1" applyAlignment="1">
      <alignment horizontal="center" vertical="center"/>
    </xf>
    <xf numFmtId="0" fontId="16" fillId="7" borderId="92" xfId="0" applyFont="1" applyFill="1" applyBorder="1" applyAlignment="1">
      <alignment horizontal="center" vertical="center"/>
    </xf>
    <xf numFmtId="0" fontId="16" fillId="7" borderId="93" xfId="0" applyFont="1" applyFill="1" applyBorder="1" applyAlignment="1">
      <alignment horizontal="center" vertical="center"/>
    </xf>
    <xf numFmtId="0" fontId="16" fillId="7" borderId="94" xfId="0" applyFont="1" applyFill="1" applyBorder="1" applyAlignment="1">
      <alignment horizontal="center" vertical="center"/>
    </xf>
    <xf numFmtId="0" fontId="16" fillId="7" borderId="95" xfId="0" applyFont="1" applyFill="1" applyBorder="1" applyAlignment="1">
      <alignment horizontal="center" vertical="center"/>
    </xf>
    <xf numFmtId="0" fontId="25" fillId="8" borderId="114" xfId="0" applyFont="1" applyFill="1" applyBorder="1" applyAlignment="1">
      <alignment horizontal="left" vertical="center" wrapText="1"/>
    </xf>
    <xf numFmtId="0" fontId="25" fillId="8" borderId="116" xfId="0" applyFont="1" applyFill="1" applyBorder="1" applyAlignment="1">
      <alignment horizontal="left" vertical="center" wrapText="1"/>
    </xf>
    <xf numFmtId="0" fontId="25" fillId="8" borderId="115" xfId="0" applyFont="1" applyFill="1" applyBorder="1" applyAlignment="1">
      <alignment horizontal="left" vertical="center" wrapText="1"/>
    </xf>
    <xf numFmtId="0" fontId="24" fillId="8" borderId="114" xfId="0" applyFont="1" applyFill="1" applyBorder="1" applyAlignment="1">
      <alignment vertical="center" wrapText="1"/>
    </xf>
    <xf numFmtId="0" fontId="24" fillId="8" borderId="115" xfId="0" applyFont="1" applyFill="1" applyBorder="1" applyAlignment="1">
      <alignment vertical="center" wrapText="1"/>
    </xf>
    <xf numFmtId="0" fontId="24" fillId="8" borderId="116" xfId="0" applyFont="1" applyFill="1" applyBorder="1" applyAlignment="1">
      <alignment vertical="center" wrapText="1"/>
    </xf>
    <xf numFmtId="0" fontId="7" fillId="4" borderId="147" xfId="0" applyFont="1" applyFill="1" applyBorder="1" applyAlignment="1">
      <alignment horizontal="left" vertical="center" wrapText="1" indent="1"/>
    </xf>
    <xf numFmtId="0" fontId="7" fillId="4" borderId="8" xfId="0" applyFont="1" applyFill="1" applyBorder="1" applyAlignment="1">
      <alignment horizontal="left" vertical="center" wrapText="1" indent="1"/>
    </xf>
    <xf numFmtId="0" fontId="0" fillId="3" borderId="148" xfId="0" applyFill="1" applyBorder="1" applyAlignment="1">
      <alignment horizontal="center"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168864</xdr:colOff>
      <xdr:row>43</xdr:row>
      <xdr:rowOff>57552</xdr:rowOff>
    </xdr:to>
    <xdr:pic>
      <xdr:nvPicPr>
        <xdr:cNvPr id="3" name="Image 2">
          <a:extLst>
            <a:ext uri="{FF2B5EF4-FFF2-40B4-BE49-F238E27FC236}">
              <a16:creationId xmlns:a16="http://schemas.microsoft.com/office/drawing/2014/main" id="{E7DD95E0-6933-4FAA-B899-91E14DCA632D}"/>
            </a:ext>
          </a:extLst>
        </xdr:cNvPr>
        <xdr:cNvPicPr>
          <a:picLocks noChangeAspect="1"/>
        </xdr:cNvPicPr>
      </xdr:nvPicPr>
      <xdr:blipFill rotWithShape="1">
        <a:blip xmlns:r="http://schemas.openxmlformats.org/officeDocument/2006/relationships" r:embed="rId1"/>
        <a:srcRect l="1479" t="34782" r="7253" b="53202"/>
        <a:stretch/>
      </xdr:blipFill>
      <xdr:spPr>
        <a:xfrm>
          <a:off x="0" y="76390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686924</xdr:colOff>
      <xdr:row>6</xdr:row>
      <xdr:rowOff>11430</xdr:rowOff>
    </xdr:from>
    <xdr:to>
      <xdr:col>6</xdr:col>
      <xdr:colOff>37081</xdr:colOff>
      <xdr:row>18</xdr:row>
      <xdr:rowOff>173355</xdr:rowOff>
    </xdr:to>
    <xdr:pic>
      <xdr:nvPicPr>
        <xdr:cNvPr id="2" name="Image 1">
          <a:extLst>
            <a:ext uri="{FF2B5EF4-FFF2-40B4-BE49-F238E27FC236}">
              <a16:creationId xmlns:a16="http://schemas.microsoft.com/office/drawing/2014/main" id="{5ABF13BF-6C60-5E87-B13D-D344F3744A66}"/>
            </a:ext>
          </a:extLst>
        </xdr:cNvPr>
        <xdr:cNvPicPr>
          <a:picLocks noChangeAspect="1"/>
        </xdr:cNvPicPr>
      </xdr:nvPicPr>
      <xdr:blipFill>
        <a:blip xmlns:r="http://schemas.openxmlformats.org/officeDocument/2006/relationships" r:embed="rId1"/>
        <a:stretch>
          <a:fillRect/>
        </a:stretch>
      </xdr:blipFill>
      <xdr:spPr>
        <a:xfrm>
          <a:off x="5878049" y="1744980"/>
          <a:ext cx="5227082" cy="40919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3</xdr:row>
      <xdr:rowOff>66675</xdr:rowOff>
    </xdr:from>
    <xdr:to>
      <xdr:col>1</xdr:col>
      <xdr:colOff>2498651</xdr:colOff>
      <xdr:row>3</xdr:row>
      <xdr:rowOff>428625</xdr:rowOff>
    </xdr:to>
    <xdr:pic>
      <xdr:nvPicPr>
        <xdr:cNvPr id="2" name="Image 2" descr="A001">
          <a:extLst>
            <a:ext uri="{FF2B5EF4-FFF2-40B4-BE49-F238E27FC236}">
              <a16:creationId xmlns:a16="http://schemas.microsoft.com/office/drawing/2014/main" id="{ED90EAB4-D4DA-4896-8251-63149BC982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4</xdr:row>
      <xdr:rowOff>9525</xdr:rowOff>
    </xdr:from>
    <xdr:to>
      <xdr:col>1</xdr:col>
      <xdr:colOff>2076451</xdr:colOff>
      <xdr:row>4</xdr:row>
      <xdr:rowOff>458088</xdr:rowOff>
    </xdr:to>
    <xdr:pic>
      <xdr:nvPicPr>
        <xdr:cNvPr id="3" name="Image 3" descr="A002">
          <a:extLst>
            <a:ext uri="{FF2B5EF4-FFF2-40B4-BE49-F238E27FC236}">
              <a16:creationId xmlns:a16="http://schemas.microsoft.com/office/drawing/2014/main" id="{199CA4F7-D5C2-4E20-A8F8-74562D93A4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5</xdr:row>
      <xdr:rowOff>47625</xdr:rowOff>
    </xdr:from>
    <xdr:to>
      <xdr:col>1</xdr:col>
      <xdr:colOff>2432954</xdr:colOff>
      <xdr:row>5</xdr:row>
      <xdr:rowOff>561975</xdr:rowOff>
    </xdr:to>
    <xdr:pic>
      <xdr:nvPicPr>
        <xdr:cNvPr id="4" name="Image 4" descr="A003">
          <a:extLst>
            <a:ext uri="{FF2B5EF4-FFF2-40B4-BE49-F238E27FC236}">
              <a16:creationId xmlns:a16="http://schemas.microsoft.com/office/drawing/2014/main" id="{FA1BFAF0-B62A-4F76-BFD9-5B76656605A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6</xdr:row>
      <xdr:rowOff>47625</xdr:rowOff>
    </xdr:from>
    <xdr:to>
      <xdr:col>1</xdr:col>
      <xdr:colOff>2314575</xdr:colOff>
      <xdr:row>6</xdr:row>
      <xdr:rowOff>710299</xdr:rowOff>
    </xdr:to>
    <xdr:pic>
      <xdr:nvPicPr>
        <xdr:cNvPr id="5" name="Image 27" descr="A004">
          <a:extLst>
            <a:ext uri="{FF2B5EF4-FFF2-40B4-BE49-F238E27FC236}">
              <a16:creationId xmlns:a16="http://schemas.microsoft.com/office/drawing/2014/main" id="{E9FA2171-FF21-432E-B940-4780B0497A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7</xdr:row>
      <xdr:rowOff>95251</xdr:rowOff>
    </xdr:from>
    <xdr:to>
      <xdr:col>1</xdr:col>
      <xdr:colOff>2409825</xdr:colOff>
      <xdr:row>7</xdr:row>
      <xdr:rowOff>617103</xdr:rowOff>
    </xdr:to>
    <xdr:pic>
      <xdr:nvPicPr>
        <xdr:cNvPr id="6" name="Image 28" descr="A005">
          <a:extLst>
            <a:ext uri="{FF2B5EF4-FFF2-40B4-BE49-F238E27FC236}">
              <a16:creationId xmlns:a16="http://schemas.microsoft.com/office/drawing/2014/main" id="{DB5676FB-3B7C-43FE-9753-463CFBF3121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8</xdr:row>
      <xdr:rowOff>91426</xdr:rowOff>
    </xdr:from>
    <xdr:to>
      <xdr:col>1</xdr:col>
      <xdr:colOff>2109513</xdr:colOff>
      <xdr:row>8</xdr:row>
      <xdr:rowOff>755787</xdr:rowOff>
    </xdr:to>
    <xdr:pic>
      <xdr:nvPicPr>
        <xdr:cNvPr id="7" name="Image 29" descr="A006">
          <a:extLst>
            <a:ext uri="{FF2B5EF4-FFF2-40B4-BE49-F238E27FC236}">
              <a16:creationId xmlns:a16="http://schemas.microsoft.com/office/drawing/2014/main" id="{B4F14244-196D-43ED-9650-25B0AA7DE8C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9</xdr:row>
      <xdr:rowOff>104775</xdr:rowOff>
    </xdr:from>
    <xdr:to>
      <xdr:col>1</xdr:col>
      <xdr:colOff>2083650</xdr:colOff>
      <xdr:row>9</xdr:row>
      <xdr:rowOff>600075</xdr:rowOff>
    </xdr:to>
    <xdr:pic>
      <xdr:nvPicPr>
        <xdr:cNvPr id="8" name="Image 30" descr="A007">
          <a:extLst>
            <a:ext uri="{FF2B5EF4-FFF2-40B4-BE49-F238E27FC236}">
              <a16:creationId xmlns:a16="http://schemas.microsoft.com/office/drawing/2014/main" id="{B637C15B-71F9-4158-9B24-C2BCEC97C644}"/>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10</xdr:row>
      <xdr:rowOff>38101</xdr:rowOff>
    </xdr:from>
    <xdr:to>
      <xdr:col>1</xdr:col>
      <xdr:colOff>2562225</xdr:colOff>
      <xdr:row>10</xdr:row>
      <xdr:rowOff>678167</xdr:rowOff>
    </xdr:to>
    <xdr:pic>
      <xdr:nvPicPr>
        <xdr:cNvPr id="9" name="Image 31" descr="A008">
          <a:extLst>
            <a:ext uri="{FF2B5EF4-FFF2-40B4-BE49-F238E27FC236}">
              <a16:creationId xmlns:a16="http://schemas.microsoft.com/office/drawing/2014/main" id="{C3BE988A-63E5-4D26-81BE-394E68A50BC2}"/>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11</xdr:row>
      <xdr:rowOff>123825</xdr:rowOff>
    </xdr:from>
    <xdr:to>
      <xdr:col>1</xdr:col>
      <xdr:colOff>2576356</xdr:colOff>
      <xdr:row>11</xdr:row>
      <xdr:rowOff>609600</xdr:rowOff>
    </xdr:to>
    <xdr:pic>
      <xdr:nvPicPr>
        <xdr:cNvPr id="10" name="Image 32" descr="A009">
          <a:extLst>
            <a:ext uri="{FF2B5EF4-FFF2-40B4-BE49-F238E27FC236}">
              <a16:creationId xmlns:a16="http://schemas.microsoft.com/office/drawing/2014/main" id="{21464CF0-9F6C-43FD-A3E0-CFB81AF86EBF}"/>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85726</xdr:rowOff>
    </xdr:from>
    <xdr:to>
      <xdr:col>1</xdr:col>
      <xdr:colOff>2476500</xdr:colOff>
      <xdr:row>12</xdr:row>
      <xdr:rowOff>506610</xdr:rowOff>
    </xdr:to>
    <xdr:pic>
      <xdr:nvPicPr>
        <xdr:cNvPr id="11" name="Image 33" descr="A010">
          <a:extLst>
            <a:ext uri="{FF2B5EF4-FFF2-40B4-BE49-F238E27FC236}">
              <a16:creationId xmlns:a16="http://schemas.microsoft.com/office/drawing/2014/main" id="{269D66FA-8EB8-4E2B-ABEB-84FB063C653E}"/>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13</xdr:row>
      <xdr:rowOff>57150</xdr:rowOff>
    </xdr:from>
    <xdr:to>
      <xdr:col>1</xdr:col>
      <xdr:colOff>2310612</xdr:colOff>
      <xdr:row>13</xdr:row>
      <xdr:rowOff>545662</xdr:rowOff>
    </xdr:to>
    <xdr:pic>
      <xdr:nvPicPr>
        <xdr:cNvPr id="12" name="Image 34" descr="A011">
          <a:extLst>
            <a:ext uri="{FF2B5EF4-FFF2-40B4-BE49-F238E27FC236}">
              <a16:creationId xmlns:a16="http://schemas.microsoft.com/office/drawing/2014/main" id="{5D51375F-117F-41DD-AAFB-EDE85FB8744F}"/>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14</xdr:row>
      <xdr:rowOff>95250</xdr:rowOff>
    </xdr:from>
    <xdr:to>
      <xdr:col>1</xdr:col>
      <xdr:colOff>2257425</xdr:colOff>
      <xdr:row>14</xdr:row>
      <xdr:rowOff>661307</xdr:rowOff>
    </xdr:to>
    <xdr:pic>
      <xdr:nvPicPr>
        <xdr:cNvPr id="13" name="Image 35" descr="A012">
          <a:extLst>
            <a:ext uri="{FF2B5EF4-FFF2-40B4-BE49-F238E27FC236}">
              <a16:creationId xmlns:a16="http://schemas.microsoft.com/office/drawing/2014/main" id="{189E9A75-257D-494A-8B81-469BBC7BE159}"/>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15</xdr:row>
      <xdr:rowOff>66675</xdr:rowOff>
    </xdr:from>
    <xdr:to>
      <xdr:col>1</xdr:col>
      <xdr:colOff>2409825</xdr:colOff>
      <xdr:row>15</xdr:row>
      <xdr:rowOff>692888</xdr:rowOff>
    </xdr:to>
    <xdr:pic>
      <xdr:nvPicPr>
        <xdr:cNvPr id="14" name="Image 36" descr="A013">
          <a:extLst>
            <a:ext uri="{FF2B5EF4-FFF2-40B4-BE49-F238E27FC236}">
              <a16:creationId xmlns:a16="http://schemas.microsoft.com/office/drawing/2014/main" id="{C135B453-CBDF-457E-A85D-095D9E00BCCC}"/>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16</xdr:row>
      <xdr:rowOff>106295</xdr:rowOff>
    </xdr:from>
    <xdr:to>
      <xdr:col>1</xdr:col>
      <xdr:colOff>1809750</xdr:colOff>
      <xdr:row>16</xdr:row>
      <xdr:rowOff>911181</xdr:rowOff>
    </xdr:to>
    <xdr:pic>
      <xdr:nvPicPr>
        <xdr:cNvPr id="16" name="Image 37" descr="A014">
          <a:extLst>
            <a:ext uri="{FF2B5EF4-FFF2-40B4-BE49-F238E27FC236}">
              <a16:creationId xmlns:a16="http://schemas.microsoft.com/office/drawing/2014/main" id="{40EED2FF-F3C1-4CAC-821B-BD9F5759693F}"/>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17</xdr:row>
      <xdr:rowOff>152401</xdr:rowOff>
    </xdr:from>
    <xdr:to>
      <xdr:col>1</xdr:col>
      <xdr:colOff>2743200</xdr:colOff>
      <xdr:row>17</xdr:row>
      <xdr:rowOff>708747</xdr:rowOff>
    </xdr:to>
    <xdr:pic>
      <xdr:nvPicPr>
        <xdr:cNvPr id="17" name="Image 38" descr="A015">
          <a:extLst>
            <a:ext uri="{FF2B5EF4-FFF2-40B4-BE49-F238E27FC236}">
              <a16:creationId xmlns:a16="http://schemas.microsoft.com/office/drawing/2014/main" id="{56AE0537-4443-4966-9574-C2598257BEB6}"/>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18</xdr:row>
      <xdr:rowOff>142875</xdr:rowOff>
    </xdr:from>
    <xdr:to>
      <xdr:col>1</xdr:col>
      <xdr:colOff>2638425</xdr:colOff>
      <xdr:row>18</xdr:row>
      <xdr:rowOff>764846</xdr:rowOff>
    </xdr:to>
    <xdr:pic>
      <xdr:nvPicPr>
        <xdr:cNvPr id="18" name="Image 39" descr="A016">
          <a:extLst>
            <a:ext uri="{FF2B5EF4-FFF2-40B4-BE49-F238E27FC236}">
              <a16:creationId xmlns:a16="http://schemas.microsoft.com/office/drawing/2014/main" id="{8D4AC564-6E70-4ED6-AE03-DE0662D1755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19</xdr:row>
      <xdr:rowOff>19049</xdr:rowOff>
    </xdr:from>
    <xdr:to>
      <xdr:col>1</xdr:col>
      <xdr:colOff>2082360</xdr:colOff>
      <xdr:row>19</xdr:row>
      <xdr:rowOff>906060</xdr:rowOff>
    </xdr:to>
    <xdr:pic>
      <xdr:nvPicPr>
        <xdr:cNvPr id="19" name="Image 40" descr="A017">
          <a:extLst>
            <a:ext uri="{FF2B5EF4-FFF2-40B4-BE49-F238E27FC236}">
              <a16:creationId xmlns:a16="http://schemas.microsoft.com/office/drawing/2014/main" id="{F0687F39-ED4F-47B0-A198-A090CE47FD13}"/>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20</xdr:row>
      <xdr:rowOff>95251</xdr:rowOff>
    </xdr:from>
    <xdr:to>
      <xdr:col>1</xdr:col>
      <xdr:colOff>2076450</xdr:colOff>
      <xdr:row>20</xdr:row>
      <xdr:rowOff>861331</xdr:rowOff>
    </xdr:to>
    <xdr:pic>
      <xdr:nvPicPr>
        <xdr:cNvPr id="20" name="Image 41" descr="A018">
          <a:extLst>
            <a:ext uri="{FF2B5EF4-FFF2-40B4-BE49-F238E27FC236}">
              <a16:creationId xmlns:a16="http://schemas.microsoft.com/office/drawing/2014/main" id="{293D4D13-052D-460B-AB20-0AB9BE3EAFE3}"/>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5B2A1-5C05-40B6-AA57-C900D6229ACE}">
  <dimension ref="A1:H41"/>
  <sheetViews>
    <sheetView workbookViewId="0">
      <selection activeCell="J9" sqref="J9"/>
    </sheetView>
  </sheetViews>
  <sheetFormatPr baseColWidth="10" defaultColWidth="8.85546875" defaultRowHeight="15" x14ac:dyDescent="0.25"/>
  <cols>
    <col min="2" max="2" width="43.85546875" customWidth="1"/>
  </cols>
  <sheetData>
    <row r="1" spans="1:8" x14ac:dyDescent="0.25">
      <c r="A1" s="173" t="s">
        <v>239</v>
      </c>
      <c r="B1" s="174"/>
      <c r="C1" s="174"/>
      <c r="D1" s="174"/>
      <c r="E1" s="177" t="s">
        <v>337</v>
      </c>
      <c r="F1" s="178"/>
      <c r="G1" s="178"/>
      <c r="H1" s="179"/>
    </row>
    <row r="2" spans="1:8" ht="42.75" customHeight="1" thickBot="1" x14ac:dyDescent="0.3">
      <c r="A2" s="175"/>
      <c r="B2" s="176"/>
      <c r="C2" s="176"/>
      <c r="D2" s="176"/>
      <c r="E2" s="180"/>
      <c r="F2" s="181"/>
      <c r="G2" s="181"/>
      <c r="H2" s="182"/>
    </row>
    <row r="3" spans="1:8" x14ac:dyDescent="0.25">
      <c r="A3" s="97"/>
      <c r="B3" s="97"/>
      <c r="C3" s="97"/>
      <c r="D3" s="97"/>
      <c r="E3" s="97"/>
      <c r="F3" s="97"/>
      <c r="G3" s="97"/>
      <c r="H3" s="97"/>
    </row>
    <row r="4" spans="1:8" x14ac:dyDescent="0.25">
      <c r="A4" s="183"/>
      <c r="B4" s="183"/>
      <c r="C4" s="183"/>
      <c r="D4" s="183"/>
      <c r="E4" s="183"/>
      <c r="F4" s="97"/>
      <c r="G4" s="97"/>
      <c r="H4" s="97"/>
    </row>
    <row r="5" spans="1:8" ht="15.75" thickBot="1" x14ac:dyDescent="0.3">
      <c r="A5" s="98"/>
      <c r="B5" s="97"/>
      <c r="C5" s="97"/>
      <c r="D5" s="97"/>
      <c r="E5" s="97"/>
      <c r="F5" s="97"/>
      <c r="G5" s="97"/>
      <c r="H5" s="97"/>
    </row>
    <row r="6" spans="1:8" ht="15.75" thickBot="1" x14ac:dyDescent="0.3">
      <c r="A6" s="184" t="s">
        <v>240</v>
      </c>
      <c r="B6" s="185"/>
      <c r="C6" s="186" t="s">
        <v>241</v>
      </c>
      <c r="D6" s="186"/>
      <c r="E6" s="187"/>
      <c r="F6" s="97"/>
      <c r="G6" s="97"/>
      <c r="H6" s="97"/>
    </row>
    <row r="7" spans="1:8" x14ac:dyDescent="0.25">
      <c r="A7" s="170" t="s">
        <v>242</v>
      </c>
      <c r="B7" s="171"/>
      <c r="C7" s="171"/>
      <c r="D7" s="171"/>
      <c r="E7" s="172"/>
      <c r="F7" s="97"/>
      <c r="G7" s="97"/>
      <c r="H7" s="97"/>
    </row>
    <row r="8" spans="1:8" x14ac:dyDescent="0.25">
      <c r="A8" s="99"/>
      <c r="B8" s="100" t="s">
        <v>243</v>
      </c>
      <c r="C8" s="166" t="s">
        <v>241</v>
      </c>
      <c r="D8" s="166"/>
      <c r="E8" s="167"/>
      <c r="F8" s="97"/>
      <c r="G8" s="97"/>
      <c r="H8" s="97"/>
    </row>
    <row r="9" spans="1:8" x14ac:dyDescent="0.25">
      <c r="A9" s="99"/>
      <c r="B9" s="100" t="s">
        <v>244</v>
      </c>
      <c r="C9" s="166" t="s">
        <v>241</v>
      </c>
      <c r="D9" s="166"/>
      <c r="E9" s="167"/>
      <c r="F9" s="97"/>
      <c r="G9" s="97"/>
      <c r="H9" s="97"/>
    </row>
    <row r="10" spans="1:8" x14ac:dyDescent="0.25">
      <c r="A10" s="99"/>
      <c r="B10" s="100" t="s">
        <v>245</v>
      </c>
      <c r="C10" s="166" t="s">
        <v>241</v>
      </c>
      <c r="D10" s="166"/>
      <c r="E10" s="167"/>
      <c r="F10" s="97"/>
      <c r="G10" s="97"/>
      <c r="H10" s="97"/>
    </row>
    <row r="11" spans="1:8" ht="15.75" thickBot="1" x14ac:dyDescent="0.3">
      <c r="A11" s="101"/>
      <c r="B11" s="102" t="s">
        <v>246</v>
      </c>
      <c r="C11" s="168" t="s">
        <v>241</v>
      </c>
      <c r="D11" s="168"/>
      <c r="E11" s="169"/>
      <c r="F11" s="97"/>
      <c r="G11" s="97"/>
      <c r="H11" s="97"/>
    </row>
    <row r="12" spans="1:8" ht="16.899999999999999" customHeight="1" x14ac:dyDescent="0.25">
      <c r="A12" s="170" t="s">
        <v>247</v>
      </c>
      <c r="B12" s="171"/>
      <c r="C12" s="171" t="s">
        <v>241</v>
      </c>
      <c r="D12" s="171"/>
      <c r="E12" s="172"/>
      <c r="F12" s="97"/>
      <c r="G12" s="97"/>
      <c r="H12" s="97"/>
    </row>
    <row r="13" spans="1:8" x14ac:dyDescent="0.25">
      <c r="A13" s="99"/>
      <c r="B13" s="100" t="s">
        <v>243</v>
      </c>
      <c r="C13" s="166" t="s">
        <v>241</v>
      </c>
      <c r="D13" s="166"/>
      <c r="E13" s="167"/>
      <c r="F13" s="97"/>
      <c r="G13" s="97"/>
      <c r="H13" s="97"/>
    </row>
    <row r="14" spans="1:8" x14ac:dyDescent="0.25">
      <c r="A14" s="99"/>
      <c r="B14" s="100" t="s">
        <v>244</v>
      </c>
      <c r="C14" s="166" t="s">
        <v>241</v>
      </c>
      <c r="D14" s="166"/>
      <c r="E14" s="167"/>
      <c r="F14" s="97"/>
      <c r="G14" s="97"/>
      <c r="H14" s="97"/>
    </row>
    <row r="15" spans="1:8" x14ac:dyDescent="0.25">
      <c r="A15" s="99"/>
      <c r="B15" s="100" t="s">
        <v>245</v>
      </c>
      <c r="C15" s="166" t="s">
        <v>241</v>
      </c>
      <c r="D15" s="166"/>
      <c r="E15" s="167"/>
      <c r="F15" s="97"/>
      <c r="G15" s="97"/>
      <c r="H15" s="97"/>
    </row>
    <row r="16" spans="1:8" ht="22.15" customHeight="1" thickBot="1" x14ac:dyDescent="0.3">
      <c r="A16" s="101"/>
      <c r="B16" s="102" t="s">
        <v>246</v>
      </c>
      <c r="C16" s="168" t="s">
        <v>241</v>
      </c>
      <c r="D16" s="168"/>
      <c r="E16" s="169"/>
      <c r="F16" s="97"/>
      <c r="G16" s="97"/>
      <c r="H16" s="97"/>
    </row>
    <row r="17" spans="1:8" x14ac:dyDescent="0.25">
      <c r="A17" s="170" t="s">
        <v>248</v>
      </c>
      <c r="B17" s="171"/>
      <c r="C17" s="171"/>
      <c r="D17" s="171"/>
      <c r="E17" s="172"/>
      <c r="F17" s="97"/>
      <c r="G17" s="97"/>
      <c r="H17" s="97"/>
    </row>
    <row r="18" spans="1:8" ht="22.15" customHeight="1" x14ac:dyDescent="0.25">
      <c r="A18" s="99"/>
      <c r="B18" s="100" t="s">
        <v>249</v>
      </c>
      <c r="C18" s="166" t="s">
        <v>241</v>
      </c>
      <c r="D18" s="166"/>
      <c r="E18" s="167"/>
      <c r="F18" s="97"/>
      <c r="G18" s="97"/>
      <c r="H18" s="97"/>
    </row>
    <row r="19" spans="1:8" x14ac:dyDescent="0.25">
      <c r="A19" s="99"/>
      <c r="B19" s="100" t="s">
        <v>250</v>
      </c>
      <c r="C19" s="166" t="s">
        <v>241</v>
      </c>
      <c r="D19" s="166"/>
      <c r="E19" s="167"/>
      <c r="F19" s="97"/>
      <c r="G19" s="97"/>
      <c r="H19" s="97"/>
    </row>
    <row r="20" spans="1:8" ht="33" customHeight="1" thickBot="1" x14ac:dyDescent="0.3">
      <c r="A20" s="101"/>
      <c r="B20" s="102" t="s">
        <v>251</v>
      </c>
      <c r="C20" s="168" t="s">
        <v>241</v>
      </c>
      <c r="D20" s="168"/>
      <c r="E20" s="169"/>
      <c r="F20" s="97"/>
      <c r="G20" s="97"/>
      <c r="H20" s="97"/>
    </row>
    <row r="21" spans="1:8" x14ac:dyDescent="0.25">
      <c r="A21" s="52"/>
    </row>
    <row r="22" spans="1:8" ht="28.15" customHeight="1" thickBot="1" x14ac:dyDescent="0.3">
      <c r="A22" s="52"/>
    </row>
    <row r="23" spans="1:8" x14ac:dyDescent="0.25">
      <c r="A23" s="70"/>
    </row>
    <row r="24" spans="1:8" ht="21" customHeight="1" x14ac:dyDescent="0.25">
      <c r="A24" s="71"/>
    </row>
    <row r="25" spans="1:8" x14ac:dyDescent="0.25">
      <c r="A25" s="71"/>
    </row>
    <row r="26" spans="1:8" ht="18" customHeight="1" x14ac:dyDescent="0.25">
      <c r="A26" s="71"/>
    </row>
    <row r="27" spans="1:8" x14ac:dyDescent="0.25">
      <c r="A27" s="71"/>
    </row>
    <row r="28" spans="1:8" ht="24" customHeight="1" x14ac:dyDescent="0.25">
      <c r="A28" s="71"/>
    </row>
    <row r="29" spans="1:8" x14ac:dyDescent="0.25">
      <c r="A29" s="71"/>
    </row>
    <row r="30" spans="1:8" ht="27" customHeight="1" x14ac:dyDescent="0.25">
      <c r="A30" s="71"/>
    </row>
    <row r="31" spans="1:8" x14ac:dyDescent="0.25">
      <c r="A31" s="71"/>
    </row>
    <row r="32" spans="1:8" ht="15.6" customHeight="1" x14ac:dyDescent="0.25">
      <c r="A32" s="71"/>
    </row>
    <row r="33" spans="1:1" x14ac:dyDescent="0.25">
      <c r="A33" s="71"/>
    </row>
    <row r="34" spans="1:1" ht="25.9" customHeight="1" x14ac:dyDescent="0.25">
      <c r="A34" s="71"/>
    </row>
    <row r="35" spans="1:1" ht="4.9000000000000004" customHeight="1" x14ac:dyDescent="0.25">
      <c r="A35" s="71"/>
    </row>
    <row r="36" spans="1:1" ht="25.9" customHeight="1" x14ac:dyDescent="0.25">
      <c r="A36" s="71"/>
    </row>
    <row r="37" spans="1:1" ht="9" customHeight="1" x14ac:dyDescent="0.25">
      <c r="A37" s="71"/>
    </row>
    <row r="38" spans="1:1" ht="15" customHeight="1" thickBot="1" x14ac:dyDescent="0.3">
      <c r="A38" s="72"/>
    </row>
    <row r="39" spans="1:1" ht="11.45" customHeight="1" x14ac:dyDescent="0.25">
      <c r="A39" s="52"/>
    </row>
    <row r="40" spans="1:1" ht="16.149999999999999" customHeight="1" x14ac:dyDescent="0.25">
      <c r="A40" s="52"/>
    </row>
    <row r="41" spans="1:1" x14ac:dyDescent="0.25">
      <c r="A41" s="52"/>
    </row>
  </sheetData>
  <mergeCells count="19">
    <mergeCell ref="A7:E7"/>
    <mergeCell ref="A12:E12"/>
    <mergeCell ref="C8:E8"/>
    <mergeCell ref="C9:E9"/>
    <mergeCell ref="C10:E10"/>
    <mergeCell ref="C11:E11"/>
    <mergeCell ref="A1:D2"/>
    <mergeCell ref="E1:H2"/>
    <mergeCell ref="A4:E4"/>
    <mergeCell ref="A6:B6"/>
    <mergeCell ref="C6:E6"/>
    <mergeCell ref="C19:E19"/>
    <mergeCell ref="C20:E20"/>
    <mergeCell ref="C13:E13"/>
    <mergeCell ref="C14:E14"/>
    <mergeCell ref="C15:E15"/>
    <mergeCell ref="C16:E16"/>
    <mergeCell ref="A17:E17"/>
    <mergeCell ref="C18:E18"/>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4"/>
  <sheetViews>
    <sheetView topLeftCell="A18" workbookViewId="0">
      <selection activeCell="E6" sqref="E6"/>
    </sheetView>
  </sheetViews>
  <sheetFormatPr baseColWidth="10" defaultColWidth="11.42578125" defaultRowHeight="15" x14ac:dyDescent="0.25"/>
  <cols>
    <col min="1" max="1" width="48.7109375" customWidth="1"/>
    <col min="2" max="2" width="42.85546875" customWidth="1"/>
    <col min="3" max="3" width="22.140625" customWidth="1"/>
  </cols>
  <sheetData>
    <row r="2" spans="1:3" x14ac:dyDescent="0.25">
      <c r="A2" s="31"/>
      <c r="B2" s="32"/>
      <c r="C2" s="32"/>
    </row>
    <row r="3" spans="1:3" ht="15.75" thickBot="1" x14ac:dyDescent="0.3">
      <c r="A3" s="33" t="s">
        <v>201</v>
      </c>
      <c r="B3" s="34" t="s">
        <v>299</v>
      </c>
      <c r="C3" s="34" t="s">
        <v>202</v>
      </c>
    </row>
    <row r="4" spans="1:3" ht="39" customHeight="1" thickBot="1" x14ac:dyDescent="0.3">
      <c r="A4" s="20" t="s">
        <v>203</v>
      </c>
      <c r="B4" s="35"/>
      <c r="C4" s="35" t="s">
        <v>204</v>
      </c>
    </row>
    <row r="5" spans="1:3" ht="40.5" customHeight="1" thickBot="1" x14ac:dyDescent="0.3">
      <c r="A5" s="36" t="s">
        <v>205</v>
      </c>
      <c r="B5" s="37"/>
      <c r="C5" s="37" t="s">
        <v>206</v>
      </c>
    </row>
    <row r="6" spans="1:3" ht="50.25" customHeight="1" thickBot="1" x14ac:dyDescent="0.3">
      <c r="A6" s="20" t="s">
        <v>207</v>
      </c>
      <c r="B6" s="35"/>
      <c r="C6" s="35" t="s">
        <v>208</v>
      </c>
    </row>
    <row r="7" spans="1:3" ht="61.5" customHeight="1" thickBot="1" x14ac:dyDescent="0.3">
      <c r="A7" s="36" t="s">
        <v>209</v>
      </c>
      <c r="B7" s="37"/>
      <c r="C7" s="37" t="s">
        <v>210</v>
      </c>
    </row>
    <row r="8" spans="1:3" ht="55.5" customHeight="1" thickBot="1" x14ac:dyDescent="0.3">
      <c r="A8" s="20" t="s">
        <v>211</v>
      </c>
      <c r="B8" s="35"/>
      <c r="C8" s="35" t="s">
        <v>212</v>
      </c>
    </row>
    <row r="9" spans="1:3" ht="65.25" customHeight="1" thickBot="1" x14ac:dyDescent="0.3">
      <c r="A9" s="36" t="s">
        <v>213</v>
      </c>
      <c r="B9" s="37"/>
      <c r="C9" s="37" t="s">
        <v>214</v>
      </c>
    </row>
    <row r="10" spans="1:3" ht="57.75" customHeight="1" thickBot="1" x14ac:dyDescent="0.3">
      <c r="A10" s="20" t="s">
        <v>215</v>
      </c>
      <c r="B10" s="35"/>
      <c r="C10" s="35" t="s">
        <v>216</v>
      </c>
    </row>
    <row r="11" spans="1:3" ht="61.5" customHeight="1" thickBot="1" x14ac:dyDescent="0.3">
      <c r="A11" s="36" t="s">
        <v>217</v>
      </c>
      <c r="B11" s="37"/>
      <c r="C11" s="37" t="s">
        <v>218</v>
      </c>
    </row>
    <row r="12" spans="1:3" ht="54.75" customHeight="1" thickBot="1" x14ac:dyDescent="0.3">
      <c r="A12" s="20" t="s">
        <v>219</v>
      </c>
      <c r="B12" s="35"/>
      <c r="C12" s="35" t="s">
        <v>218</v>
      </c>
    </row>
    <row r="13" spans="1:3" ht="48" customHeight="1" thickBot="1" x14ac:dyDescent="0.3">
      <c r="A13" s="36" t="s">
        <v>220</v>
      </c>
      <c r="B13" s="37"/>
      <c r="C13" s="37" t="s">
        <v>218</v>
      </c>
    </row>
    <row r="14" spans="1:3" ht="51" customHeight="1" thickBot="1" x14ac:dyDescent="0.3">
      <c r="A14" s="20" t="s">
        <v>221</v>
      </c>
      <c r="B14" s="35"/>
      <c r="C14" s="35" t="s">
        <v>218</v>
      </c>
    </row>
    <row r="15" spans="1:3" ht="62.25" customHeight="1" thickBot="1" x14ac:dyDescent="0.3">
      <c r="A15" s="36" t="s">
        <v>222</v>
      </c>
      <c r="B15" s="37"/>
      <c r="C15" s="37" t="s">
        <v>223</v>
      </c>
    </row>
    <row r="16" spans="1:3" ht="58.5" customHeight="1" thickBot="1" x14ac:dyDescent="0.3">
      <c r="A16" s="20" t="s">
        <v>224</v>
      </c>
      <c r="B16" s="35"/>
      <c r="C16" s="35" t="s">
        <v>218</v>
      </c>
    </row>
    <row r="17" spans="1:3" ht="80.25" customHeight="1" thickBot="1" x14ac:dyDescent="0.3">
      <c r="A17" s="36" t="s">
        <v>225</v>
      </c>
      <c r="B17" s="37"/>
      <c r="C17" s="37" t="s">
        <v>218</v>
      </c>
    </row>
    <row r="18" spans="1:3" ht="66.75" customHeight="1" thickBot="1" x14ac:dyDescent="0.3">
      <c r="A18" s="20" t="s">
        <v>226</v>
      </c>
      <c r="B18" s="35"/>
      <c r="C18" s="35" t="s">
        <v>218</v>
      </c>
    </row>
    <row r="19" spans="1:3" ht="71.25" customHeight="1" thickBot="1" x14ac:dyDescent="0.3">
      <c r="A19" s="36" t="s">
        <v>227</v>
      </c>
      <c r="B19" s="37"/>
      <c r="C19" s="37" t="s">
        <v>218</v>
      </c>
    </row>
    <row r="20" spans="1:3" ht="78.75" customHeight="1" thickBot="1" x14ac:dyDescent="0.3">
      <c r="A20" s="20" t="s">
        <v>228</v>
      </c>
      <c r="B20" s="35"/>
      <c r="C20" s="35" t="s">
        <v>218</v>
      </c>
    </row>
    <row r="21" spans="1:3" ht="74.25" customHeight="1" x14ac:dyDescent="0.25">
      <c r="A21" s="19" t="s">
        <v>229</v>
      </c>
      <c r="B21" s="38"/>
      <c r="C21" s="38" t="s">
        <v>218</v>
      </c>
    </row>
    <row r="23" spans="1:3" x14ac:dyDescent="0.25">
      <c r="A23" s="24" t="s">
        <v>230</v>
      </c>
    </row>
    <row r="24" spans="1:3" x14ac:dyDescent="0.25">
      <c r="A24" s="24" t="s">
        <v>231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9"/>
  <sheetViews>
    <sheetView topLeftCell="A30" workbookViewId="0">
      <selection activeCell="M34" sqref="M34"/>
    </sheetView>
  </sheetViews>
  <sheetFormatPr baseColWidth="10" defaultColWidth="8.85546875" defaultRowHeight="15" x14ac:dyDescent="0.25"/>
  <cols>
    <col min="1" max="1" width="41" customWidth="1"/>
  </cols>
  <sheetData>
    <row r="1" spans="1:11" x14ac:dyDescent="0.25">
      <c r="A1" s="242" t="s">
        <v>0</v>
      </c>
      <c r="B1" s="245"/>
      <c r="C1" s="246"/>
      <c r="D1" s="246"/>
      <c r="E1" s="247"/>
      <c r="F1" s="245"/>
      <c r="G1" s="246"/>
      <c r="H1" s="246"/>
      <c r="I1" s="249"/>
      <c r="J1" s="16"/>
      <c r="K1" s="52"/>
    </row>
    <row r="2" spans="1:11" x14ac:dyDescent="0.25">
      <c r="A2" s="243"/>
      <c r="B2" s="204" t="s">
        <v>1</v>
      </c>
      <c r="C2" s="205"/>
      <c r="D2" s="205"/>
      <c r="E2" s="248"/>
      <c r="F2" s="204" t="s">
        <v>2</v>
      </c>
      <c r="G2" s="205"/>
      <c r="H2" s="205"/>
      <c r="I2" s="206"/>
      <c r="J2" s="14"/>
      <c r="K2" s="52"/>
    </row>
    <row r="3" spans="1:11" ht="15.75" thickBot="1" x14ac:dyDescent="0.3">
      <c r="A3" s="243"/>
      <c r="B3" s="207" t="s">
        <v>3</v>
      </c>
      <c r="C3" s="208"/>
      <c r="D3" s="208"/>
      <c r="E3" s="231"/>
      <c r="F3" s="207" t="s">
        <v>4</v>
      </c>
      <c r="G3" s="208"/>
      <c r="H3" s="208"/>
      <c r="I3" s="209"/>
      <c r="J3" s="14"/>
      <c r="K3" s="52"/>
    </row>
    <row r="4" spans="1:11" x14ac:dyDescent="0.25">
      <c r="A4" s="243"/>
      <c r="B4" s="210"/>
      <c r="C4" s="211"/>
      <c r="D4" s="211"/>
      <c r="E4" s="212"/>
      <c r="F4" s="210"/>
      <c r="G4" s="211"/>
      <c r="H4" s="211"/>
      <c r="I4" s="232"/>
      <c r="J4" s="16"/>
      <c r="K4" s="52"/>
    </row>
    <row r="5" spans="1:11" ht="15.75" thickBot="1" x14ac:dyDescent="0.3">
      <c r="A5" s="243"/>
      <c r="B5" s="207" t="s">
        <v>5</v>
      </c>
      <c r="C5" s="208"/>
      <c r="D5" s="208"/>
      <c r="E5" s="231"/>
      <c r="F5" s="207" t="s">
        <v>5</v>
      </c>
      <c r="G5" s="208"/>
      <c r="H5" s="208"/>
      <c r="I5" s="209"/>
      <c r="J5" s="14"/>
      <c r="K5" s="52"/>
    </row>
    <row r="6" spans="1:11" x14ac:dyDescent="0.25">
      <c r="A6" s="243"/>
      <c r="B6" s="1"/>
      <c r="C6" s="1"/>
      <c r="D6" s="1"/>
      <c r="E6" s="1"/>
      <c r="F6" s="1"/>
      <c r="G6" s="1"/>
      <c r="H6" s="1"/>
      <c r="I6" s="59"/>
      <c r="J6" s="16"/>
      <c r="K6" s="52"/>
    </row>
    <row r="7" spans="1:11" x14ac:dyDescent="0.25">
      <c r="A7" s="243"/>
      <c r="B7" s="2">
        <v>0</v>
      </c>
      <c r="C7" s="2">
        <v>5</v>
      </c>
      <c r="D7" s="2">
        <v>11</v>
      </c>
      <c r="E7" s="2">
        <v>15</v>
      </c>
      <c r="F7" s="2">
        <v>0</v>
      </c>
      <c r="G7" s="2">
        <v>5</v>
      </c>
      <c r="H7" s="2">
        <v>11</v>
      </c>
      <c r="I7" s="60">
        <v>15</v>
      </c>
      <c r="J7" s="14"/>
      <c r="K7" s="52"/>
    </row>
    <row r="8" spans="1:11" ht="15.75" thickBot="1" x14ac:dyDescent="0.3">
      <c r="A8" s="244"/>
      <c r="B8" s="3" t="s">
        <v>6</v>
      </c>
      <c r="C8" s="3" t="s">
        <v>7</v>
      </c>
      <c r="D8" s="3" t="s">
        <v>8</v>
      </c>
      <c r="E8" s="3" t="s">
        <v>9</v>
      </c>
      <c r="F8" s="3" t="s">
        <v>6</v>
      </c>
      <c r="G8" s="3" t="s">
        <v>7</v>
      </c>
      <c r="H8" s="3" t="s">
        <v>8</v>
      </c>
      <c r="I8" s="61" t="s">
        <v>9</v>
      </c>
      <c r="J8" s="14"/>
      <c r="K8" s="52"/>
    </row>
    <row r="9" spans="1:11" x14ac:dyDescent="0.25">
      <c r="A9" s="8"/>
      <c r="B9" s="210"/>
      <c r="C9" s="211"/>
      <c r="D9" s="211"/>
      <c r="E9" s="212"/>
      <c r="F9" s="210"/>
      <c r="G9" s="211"/>
      <c r="H9" s="211"/>
      <c r="I9" s="232"/>
      <c r="J9" s="16"/>
      <c r="K9" s="52"/>
    </row>
    <row r="10" spans="1:11" ht="15.75" thickBot="1" x14ac:dyDescent="0.3">
      <c r="A10" s="9" t="s">
        <v>10</v>
      </c>
      <c r="B10" s="207" t="s">
        <v>11</v>
      </c>
      <c r="C10" s="208"/>
      <c r="D10" s="208"/>
      <c r="E10" s="231"/>
      <c r="F10" s="207" t="s">
        <v>11</v>
      </c>
      <c r="G10" s="208"/>
      <c r="H10" s="208"/>
      <c r="I10" s="209"/>
      <c r="J10" s="62" t="s">
        <v>12</v>
      </c>
      <c r="K10" s="68"/>
    </row>
    <row r="11" spans="1:11" x14ac:dyDescent="0.25">
      <c r="A11" s="10"/>
      <c r="B11" s="4"/>
      <c r="C11" s="4"/>
      <c r="D11" s="4"/>
      <c r="E11" s="4"/>
      <c r="F11" s="4"/>
      <c r="G11" s="4"/>
      <c r="H11" s="4"/>
      <c r="I11" s="63"/>
      <c r="J11" s="199"/>
      <c r="K11" s="197"/>
    </row>
    <row r="12" spans="1:11" ht="16.899999999999999" customHeight="1" thickBot="1" x14ac:dyDescent="0.3">
      <c r="A12" s="11" t="s">
        <v>13</v>
      </c>
      <c r="B12" s="5">
        <v>0</v>
      </c>
      <c r="C12" s="5">
        <v>10</v>
      </c>
      <c r="D12" s="5">
        <v>12</v>
      </c>
      <c r="E12" s="5">
        <v>14</v>
      </c>
      <c r="F12" s="5">
        <v>0</v>
      </c>
      <c r="G12" s="5">
        <v>10</v>
      </c>
      <c r="H12" s="5">
        <v>12</v>
      </c>
      <c r="I12" s="64">
        <v>14</v>
      </c>
      <c r="J12" s="200"/>
      <c r="K12" s="198"/>
    </row>
    <row r="13" spans="1:11" x14ac:dyDescent="0.25">
      <c r="A13" s="12"/>
      <c r="B13" s="6"/>
      <c r="C13" s="6"/>
      <c r="D13" s="6"/>
      <c r="E13" s="6"/>
      <c r="F13" s="6"/>
      <c r="G13" s="6"/>
      <c r="H13" s="6"/>
      <c r="I13" s="65"/>
      <c r="J13" s="201"/>
      <c r="K13" s="52"/>
    </row>
    <row r="14" spans="1:11" ht="15.75" thickBot="1" x14ac:dyDescent="0.3">
      <c r="A14" s="13" t="s">
        <v>14</v>
      </c>
      <c r="B14" s="7">
        <v>0</v>
      </c>
      <c r="C14" s="7">
        <v>10</v>
      </c>
      <c r="D14" s="7">
        <v>12</v>
      </c>
      <c r="E14" s="7">
        <v>14</v>
      </c>
      <c r="F14" s="7">
        <v>0</v>
      </c>
      <c r="G14" s="7">
        <v>10</v>
      </c>
      <c r="H14" s="7">
        <v>12</v>
      </c>
      <c r="I14" s="66">
        <v>14</v>
      </c>
      <c r="J14" s="201"/>
      <c r="K14" s="52"/>
    </row>
    <row r="15" spans="1:11" x14ac:dyDescent="0.25">
      <c r="A15" s="10"/>
      <c r="B15" s="4"/>
      <c r="C15" s="4"/>
      <c r="D15" s="4"/>
      <c r="E15" s="4"/>
      <c r="F15" s="4"/>
      <c r="G15" s="4"/>
      <c r="H15" s="4"/>
      <c r="I15" s="67"/>
      <c r="J15" s="202"/>
      <c r="K15" s="52"/>
    </row>
    <row r="16" spans="1:11" ht="22.15" customHeight="1" thickBot="1" x14ac:dyDescent="0.3">
      <c r="A16" s="11" t="s">
        <v>15</v>
      </c>
      <c r="B16" s="5">
        <v>0</v>
      </c>
      <c r="C16" s="5">
        <v>10</v>
      </c>
      <c r="D16" s="5">
        <v>12</v>
      </c>
      <c r="E16" s="5">
        <v>14</v>
      </c>
      <c r="F16" s="5">
        <v>0</v>
      </c>
      <c r="G16" s="5">
        <v>10</v>
      </c>
      <c r="H16" s="5">
        <v>12</v>
      </c>
      <c r="I16" s="64">
        <v>14</v>
      </c>
      <c r="J16" s="203"/>
      <c r="K16" s="52"/>
    </row>
    <row r="17" spans="1:11" x14ac:dyDescent="0.25">
      <c r="A17" s="12"/>
      <c r="B17" s="233" t="s">
        <v>16</v>
      </c>
      <c r="C17" s="234"/>
      <c r="D17" s="234"/>
      <c r="E17" s="234"/>
      <c r="F17" s="234"/>
      <c r="G17" s="234"/>
      <c r="H17" s="234"/>
      <c r="I17" s="235"/>
      <c r="J17" s="201"/>
      <c r="K17" s="52"/>
    </row>
    <row r="18" spans="1:11" ht="22.15" customHeight="1" thickBot="1" x14ac:dyDescent="0.3">
      <c r="A18" s="13" t="s">
        <v>17</v>
      </c>
      <c r="B18" s="236"/>
      <c r="C18" s="237"/>
      <c r="D18" s="237"/>
      <c r="E18" s="237"/>
      <c r="F18" s="237"/>
      <c r="G18" s="237"/>
      <c r="H18" s="237"/>
      <c r="I18" s="238"/>
      <c r="J18" s="201"/>
      <c r="K18" s="52"/>
    </row>
    <row r="19" spans="1:11" x14ac:dyDescent="0.25">
      <c r="A19" s="10"/>
      <c r="B19" s="4"/>
      <c r="C19" s="4"/>
      <c r="D19" s="4"/>
      <c r="E19" s="4"/>
      <c r="F19" s="4"/>
      <c r="G19" s="4"/>
      <c r="H19" s="4"/>
      <c r="I19" s="63"/>
      <c r="J19" s="202"/>
      <c r="K19" s="52"/>
    </row>
    <row r="20" spans="1:11" ht="33" customHeight="1" thickBot="1" x14ac:dyDescent="0.3">
      <c r="A20" s="11" t="s">
        <v>18</v>
      </c>
      <c r="B20" s="5">
        <v>0</v>
      </c>
      <c r="C20" s="5">
        <v>10</v>
      </c>
      <c r="D20" s="5">
        <v>12</v>
      </c>
      <c r="E20" s="5">
        <v>14</v>
      </c>
      <c r="F20" s="5">
        <v>0</v>
      </c>
      <c r="G20" s="5">
        <v>10</v>
      </c>
      <c r="H20" s="5">
        <v>12</v>
      </c>
      <c r="I20" s="64">
        <v>14</v>
      </c>
      <c r="J20" s="203"/>
      <c r="K20" s="52"/>
    </row>
    <row r="21" spans="1:11" x14ac:dyDescent="0.25">
      <c r="A21" s="12"/>
      <c r="B21" s="6"/>
      <c r="C21" s="6"/>
      <c r="D21" s="6"/>
      <c r="E21" s="6"/>
      <c r="F21" s="6"/>
      <c r="G21" s="6"/>
      <c r="H21" s="6"/>
      <c r="I21" s="65"/>
      <c r="J21" s="213"/>
      <c r="K21" s="52"/>
    </row>
    <row r="22" spans="1:11" ht="28.15" customHeight="1" thickBot="1" x14ac:dyDescent="0.3">
      <c r="A22" s="13" t="s">
        <v>19</v>
      </c>
      <c r="B22" s="7">
        <v>0</v>
      </c>
      <c r="C22" s="7">
        <v>10</v>
      </c>
      <c r="D22" s="7">
        <v>12</v>
      </c>
      <c r="E22" s="7">
        <v>14</v>
      </c>
      <c r="F22" s="7">
        <v>0</v>
      </c>
      <c r="G22" s="7">
        <v>10</v>
      </c>
      <c r="H22" s="7">
        <v>12</v>
      </c>
      <c r="I22" s="66">
        <v>14</v>
      </c>
      <c r="J22" s="214"/>
      <c r="K22" s="52"/>
    </row>
    <row r="23" spans="1:11" x14ac:dyDescent="0.25">
      <c r="A23" s="10"/>
      <c r="B23" s="4"/>
      <c r="C23" s="4"/>
      <c r="D23" s="4"/>
      <c r="E23" s="4"/>
      <c r="F23" s="4"/>
      <c r="G23" s="4"/>
      <c r="H23" s="4"/>
      <c r="I23" s="67"/>
      <c r="J23" s="199"/>
      <c r="K23" s="70"/>
    </row>
    <row r="24" spans="1:11" ht="21" customHeight="1" thickBot="1" x14ac:dyDescent="0.3">
      <c r="A24" s="11" t="s">
        <v>20</v>
      </c>
      <c r="B24" s="5">
        <v>0</v>
      </c>
      <c r="C24" s="5">
        <v>10</v>
      </c>
      <c r="D24" s="5">
        <v>12</v>
      </c>
      <c r="E24" s="5">
        <v>14</v>
      </c>
      <c r="F24" s="5">
        <v>0</v>
      </c>
      <c r="G24" s="5">
        <v>10</v>
      </c>
      <c r="H24" s="5">
        <v>12</v>
      </c>
      <c r="I24" s="64">
        <v>14</v>
      </c>
      <c r="J24" s="220"/>
      <c r="K24" s="71"/>
    </row>
    <row r="25" spans="1:11" x14ac:dyDescent="0.25">
      <c r="A25" s="12"/>
      <c r="B25" s="6"/>
      <c r="C25" s="6"/>
      <c r="D25" s="6"/>
      <c r="E25" s="6"/>
      <c r="F25" s="6"/>
      <c r="G25" s="6"/>
      <c r="H25" s="6"/>
      <c r="I25" s="65"/>
      <c r="J25" s="213"/>
      <c r="K25" s="71"/>
    </row>
    <row r="26" spans="1:11" ht="18" customHeight="1" thickBot="1" x14ac:dyDescent="0.3">
      <c r="A26" s="13" t="s">
        <v>21</v>
      </c>
      <c r="B26" s="7">
        <v>0</v>
      </c>
      <c r="C26" s="7">
        <v>10</v>
      </c>
      <c r="D26" s="7">
        <v>12</v>
      </c>
      <c r="E26" s="7">
        <v>14</v>
      </c>
      <c r="F26" s="7">
        <v>0</v>
      </c>
      <c r="G26" s="7">
        <v>10</v>
      </c>
      <c r="H26" s="7">
        <v>12</v>
      </c>
      <c r="I26" s="66">
        <v>14</v>
      </c>
      <c r="J26" s="214"/>
      <c r="K26" s="71"/>
    </row>
    <row r="27" spans="1:11" x14ac:dyDescent="0.25">
      <c r="A27" s="10"/>
      <c r="B27" s="4"/>
      <c r="C27" s="4"/>
      <c r="D27" s="4"/>
      <c r="E27" s="4"/>
      <c r="F27" s="4"/>
      <c r="G27" s="4"/>
      <c r="H27" s="4"/>
      <c r="I27" s="67"/>
      <c r="J27" s="220"/>
      <c r="K27" s="71"/>
    </row>
    <row r="28" spans="1:11" ht="24" customHeight="1" thickBot="1" x14ac:dyDescent="0.3">
      <c r="A28" s="11" t="s">
        <v>334</v>
      </c>
      <c r="B28" s="5">
        <v>0</v>
      </c>
      <c r="C28" s="5">
        <v>10</v>
      </c>
      <c r="D28" s="5">
        <v>12</v>
      </c>
      <c r="E28" s="5">
        <v>14</v>
      </c>
      <c r="F28" s="5">
        <v>0</v>
      </c>
      <c r="G28" s="5">
        <v>10</v>
      </c>
      <c r="H28" s="5">
        <v>12</v>
      </c>
      <c r="I28" s="64">
        <v>14</v>
      </c>
      <c r="J28" s="220"/>
      <c r="K28" s="71"/>
    </row>
    <row r="29" spans="1:11" x14ac:dyDescent="0.25">
      <c r="A29" s="12"/>
      <c r="B29" s="6"/>
      <c r="C29" s="6"/>
      <c r="D29" s="6"/>
      <c r="E29" s="6"/>
      <c r="F29" s="6"/>
      <c r="G29" s="6"/>
      <c r="H29" s="6"/>
      <c r="I29" s="65"/>
      <c r="J29" s="213"/>
      <c r="K29" s="71"/>
    </row>
    <row r="30" spans="1:11" ht="27" customHeight="1" thickBot="1" x14ac:dyDescent="0.3">
      <c r="A30" s="13" t="s">
        <v>22</v>
      </c>
      <c r="B30" s="7">
        <v>0</v>
      </c>
      <c r="C30" s="7">
        <v>10</v>
      </c>
      <c r="D30" s="7">
        <v>12</v>
      </c>
      <c r="E30" s="7">
        <v>14</v>
      </c>
      <c r="F30" s="7">
        <v>0</v>
      </c>
      <c r="G30" s="7">
        <v>10</v>
      </c>
      <c r="H30" s="7">
        <v>12</v>
      </c>
      <c r="I30" s="66">
        <v>14</v>
      </c>
      <c r="J30" s="230"/>
      <c r="K30" s="71"/>
    </row>
    <row r="31" spans="1:11" x14ac:dyDescent="0.25">
      <c r="A31" s="10"/>
      <c r="B31" s="4"/>
      <c r="C31" s="4"/>
      <c r="D31" s="4"/>
      <c r="E31" s="4"/>
      <c r="F31" s="4"/>
      <c r="G31" s="4"/>
      <c r="H31" s="4"/>
      <c r="I31" s="67"/>
      <c r="J31" s="202"/>
      <c r="K31" s="71"/>
    </row>
    <row r="32" spans="1:11" ht="15.6" customHeight="1" thickBot="1" x14ac:dyDescent="0.3">
      <c r="A32" s="11" t="s">
        <v>23</v>
      </c>
      <c r="B32" s="5">
        <v>0</v>
      </c>
      <c r="C32" s="5">
        <v>10</v>
      </c>
      <c r="D32" s="5">
        <v>12</v>
      </c>
      <c r="E32" s="5">
        <v>14</v>
      </c>
      <c r="F32" s="5">
        <v>0</v>
      </c>
      <c r="G32" s="5">
        <v>10</v>
      </c>
      <c r="H32" s="5">
        <v>12</v>
      </c>
      <c r="I32" s="64">
        <v>14</v>
      </c>
      <c r="J32" s="203"/>
      <c r="K32" s="71"/>
    </row>
    <row r="33" spans="1:11" x14ac:dyDescent="0.25">
      <c r="A33" s="227"/>
      <c r="B33" s="228"/>
      <c r="C33" s="228"/>
      <c r="D33" s="228"/>
      <c r="E33" s="229"/>
      <c r="F33" s="6"/>
      <c r="G33" s="6"/>
      <c r="H33" s="6"/>
      <c r="I33" s="65"/>
      <c r="J33" s="196"/>
      <c r="K33" s="71"/>
    </row>
    <row r="34" spans="1:11" ht="25.9" customHeight="1" thickBot="1" x14ac:dyDescent="0.3">
      <c r="A34" s="221" t="s">
        <v>24</v>
      </c>
      <c r="B34" s="222"/>
      <c r="C34" s="222"/>
      <c r="D34" s="222"/>
      <c r="E34" s="223"/>
      <c r="F34" s="7">
        <v>0</v>
      </c>
      <c r="G34" s="7">
        <v>10</v>
      </c>
      <c r="H34" s="7">
        <v>12</v>
      </c>
      <c r="I34" s="66">
        <v>14</v>
      </c>
      <c r="J34" s="196"/>
      <c r="K34" s="71"/>
    </row>
    <row r="35" spans="1:11" ht="25.9" customHeight="1" thickBot="1" x14ac:dyDescent="0.3">
      <c r="A35" s="224" t="s">
        <v>25</v>
      </c>
      <c r="B35" s="225"/>
      <c r="C35" s="225"/>
      <c r="D35" s="225"/>
      <c r="E35" s="226"/>
      <c r="F35" s="5">
        <v>0</v>
      </c>
      <c r="G35" s="5">
        <v>10</v>
      </c>
      <c r="H35" s="5">
        <v>12</v>
      </c>
      <c r="I35" s="64">
        <v>14</v>
      </c>
      <c r="J35" s="147"/>
      <c r="K35" s="71"/>
    </row>
    <row r="36" spans="1:11" ht="9" customHeight="1" x14ac:dyDescent="0.25">
      <c r="A36" s="227"/>
      <c r="B36" s="228"/>
      <c r="C36" s="228"/>
      <c r="D36" s="228"/>
      <c r="E36" s="229"/>
      <c r="F36" s="6"/>
      <c r="G36" s="6"/>
      <c r="H36" s="6"/>
      <c r="I36" s="65"/>
      <c r="J36" s="213"/>
      <c r="K36" s="71"/>
    </row>
    <row r="37" spans="1:11" ht="15" customHeight="1" thickBot="1" x14ac:dyDescent="0.3">
      <c r="A37" s="221" t="s">
        <v>26</v>
      </c>
      <c r="B37" s="222"/>
      <c r="C37" s="222"/>
      <c r="D37" s="222"/>
      <c r="E37" s="223"/>
      <c r="F37" s="7">
        <v>0</v>
      </c>
      <c r="G37" s="7">
        <v>10</v>
      </c>
      <c r="H37" s="7">
        <v>12</v>
      </c>
      <c r="I37" s="66">
        <v>14</v>
      </c>
      <c r="J37" s="214"/>
      <c r="K37" s="72"/>
    </row>
    <row r="38" spans="1:11" ht="11.45" customHeight="1" x14ac:dyDescent="0.25">
      <c r="A38" s="239"/>
      <c r="B38" s="240"/>
      <c r="C38" s="240"/>
      <c r="D38" s="240"/>
      <c r="E38" s="241"/>
      <c r="F38" s="4"/>
      <c r="G38" s="4"/>
      <c r="H38" s="4"/>
      <c r="I38" s="67"/>
      <c r="J38" s="215"/>
      <c r="K38" s="52"/>
    </row>
    <row r="39" spans="1:11" ht="16.149999999999999" customHeight="1" thickBot="1" x14ac:dyDescent="0.3">
      <c r="A39" s="217" t="s">
        <v>27</v>
      </c>
      <c r="B39" s="218"/>
      <c r="C39" s="218"/>
      <c r="D39" s="218"/>
      <c r="E39" s="219"/>
      <c r="F39" s="49">
        <v>0</v>
      </c>
      <c r="G39" s="49">
        <v>10</v>
      </c>
      <c r="H39" s="49">
        <v>12</v>
      </c>
      <c r="I39" s="69">
        <v>14</v>
      </c>
      <c r="J39" s="216"/>
      <c r="K39" s="52"/>
    </row>
    <row r="40" spans="1:11" x14ac:dyDescent="0.25">
      <c r="J40" s="39">
        <f>SUM(J11:J39)</f>
        <v>0</v>
      </c>
      <c r="K40" s="52"/>
    </row>
    <row r="42" spans="1:11" x14ac:dyDescent="0.25">
      <c r="A42" s="21" t="s">
        <v>28</v>
      </c>
    </row>
    <row r="43" spans="1:11" ht="15.75" thickBot="1" x14ac:dyDescent="0.3"/>
    <row r="44" spans="1:11" ht="16.5" customHeight="1" x14ac:dyDescent="0.25">
      <c r="A44" s="191" t="s">
        <v>252</v>
      </c>
      <c r="B44" s="192"/>
      <c r="C44" s="192"/>
      <c r="D44" s="192"/>
      <c r="E44" s="192"/>
      <c r="F44" s="192"/>
      <c r="G44" s="193"/>
    </row>
    <row r="45" spans="1:11" ht="39.75" customHeight="1" x14ac:dyDescent="0.25">
      <c r="A45" s="188" t="s">
        <v>254</v>
      </c>
      <c r="B45" s="194"/>
      <c r="C45" s="194"/>
      <c r="D45" s="194"/>
      <c r="E45" s="194"/>
      <c r="F45" s="194"/>
      <c r="G45" s="195"/>
    </row>
    <row r="46" spans="1:11" ht="44.25" customHeight="1" x14ac:dyDescent="0.25">
      <c r="A46" s="188" t="s">
        <v>255</v>
      </c>
      <c r="B46" s="189"/>
      <c r="C46" s="189"/>
      <c r="D46" s="189"/>
      <c r="E46" s="189"/>
      <c r="F46" s="189"/>
      <c r="G46" s="190"/>
    </row>
    <row r="47" spans="1:11" ht="57" customHeight="1" x14ac:dyDescent="0.25">
      <c r="A47" s="188" t="s">
        <v>256</v>
      </c>
      <c r="B47" s="189"/>
      <c r="C47" s="189"/>
      <c r="D47" s="189"/>
      <c r="E47" s="189"/>
      <c r="F47" s="189"/>
      <c r="G47" s="190"/>
    </row>
    <row r="48" spans="1:11" ht="30.75" customHeight="1" x14ac:dyDescent="0.25">
      <c r="A48" s="188" t="s">
        <v>253</v>
      </c>
      <c r="B48" s="189"/>
      <c r="C48" s="189"/>
      <c r="D48" s="189"/>
      <c r="E48" s="189"/>
      <c r="F48" s="189"/>
      <c r="G48" s="190"/>
    </row>
    <row r="49" spans="1:7" ht="73.5" customHeight="1" x14ac:dyDescent="0.25">
      <c r="A49" s="188" t="s">
        <v>257</v>
      </c>
      <c r="B49" s="189"/>
      <c r="C49" s="189"/>
      <c r="D49" s="189"/>
      <c r="E49" s="189"/>
      <c r="F49" s="189"/>
      <c r="G49" s="190"/>
    </row>
  </sheetData>
  <mergeCells count="44">
    <mergeCell ref="B5:E5"/>
    <mergeCell ref="F4:I4"/>
    <mergeCell ref="B17:I18"/>
    <mergeCell ref="A37:E37"/>
    <mergeCell ref="A38:E38"/>
    <mergeCell ref="F5:I5"/>
    <mergeCell ref="B9:E9"/>
    <mergeCell ref="B10:E10"/>
    <mergeCell ref="F9:I9"/>
    <mergeCell ref="F10:I10"/>
    <mergeCell ref="A33:E33"/>
    <mergeCell ref="A1:A8"/>
    <mergeCell ref="B1:E1"/>
    <mergeCell ref="B2:E2"/>
    <mergeCell ref="B3:E3"/>
    <mergeCell ref="F1:I1"/>
    <mergeCell ref="F2:I2"/>
    <mergeCell ref="F3:I3"/>
    <mergeCell ref="B4:E4"/>
    <mergeCell ref="J36:J37"/>
    <mergeCell ref="J38:J39"/>
    <mergeCell ref="A39:E39"/>
    <mergeCell ref="J19:J20"/>
    <mergeCell ref="J23:J24"/>
    <mergeCell ref="J25:J26"/>
    <mergeCell ref="J27:J28"/>
    <mergeCell ref="A34:E34"/>
    <mergeCell ref="A35:E35"/>
    <mergeCell ref="A36:E36"/>
    <mergeCell ref="J21:J22"/>
    <mergeCell ref="J29:J30"/>
    <mergeCell ref="J31:J32"/>
    <mergeCell ref="J33:J34"/>
    <mergeCell ref="K11:K12"/>
    <mergeCell ref="J11:J12"/>
    <mergeCell ref="J13:J14"/>
    <mergeCell ref="J15:J16"/>
    <mergeCell ref="J17:J18"/>
    <mergeCell ref="A49:G49"/>
    <mergeCell ref="A47:G47"/>
    <mergeCell ref="A48:G48"/>
    <mergeCell ref="A44:G44"/>
    <mergeCell ref="A45:G45"/>
    <mergeCell ref="A46:G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46"/>
  <sheetViews>
    <sheetView workbookViewId="0">
      <selection activeCell="A23" sqref="A23:A27"/>
    </sheetView>
  </sheetViews>
  <sheetFormatPr baseColWidth="10" defaultColWidth="11.42578125" defaultRowHeight="15" x14ac:dyDescent="0.25"/>
  <cols>
    <col min="1" max="1" width="16.7109375" customWidth="1"/>
    <col min="13" max="13" width="11.5703125" customWidth="1"/>
  </cols>
  <sheetData>
    <row r="1" spans="1:15" ht="14.45" customHeight="1" x14ac:dyDescent="0.25">
      <c r="A1" s="259" t="s">
        <v>29</v>
      </c>
      <c r="B1" s="245"/>
      <c r="C1" s="246"/>
      <c r="D1" s="246"/>
      <c r="E1" s="249"/>
      <c r="F1" s="282" t="s">
        <v>12</v>
      </c>
      <c r="H1" s="74"/>
      <c r="I1" s="289" t="s">
        <v>30</v>
      </c>
      <c r="J1" s="285" t="s">
        <v>31</v>
      </c>
      <c r="K1" s="286"/>
      <c r="L1" s="286"/>
      <c r="M1" s="287"/>
      <c r="N1" s="274" t="s">
        <v>12</v>
      </c>
    </row>
    <row r="2" spans="1:15" ht="15.75" thickBot="1" x14ac:dyDescent="0.3">
      <c r="A2" s="260"/>
      <c r="B2" s="207" t="s">
        <v>32</v>
      </c>
      <c r="C2" s="208"/>
      <c r="D2" s="208"/>
      <c r="E2" s="209"/>
      <c r="F2" s="282"/>
      <c r="H2" s="74"/>
      <c r="I2" s="290"/>
      <c r="J2" s="207"/>
      <c r="K2" s="208"/>
      <c r="L2" s="208"/>
      <c r="M2" s="209"/>
      <c r="N2" s="275"/>
    </row>
    <row r="3" spans="1:15" x14ac:dyDescent="0.25">
      <c r="A3" s="260"/>
      <c r="B3" s="1"/>
      <c r="C3" s="1"/>
      <c r="D3" s="1"/>
      <c r="E3" s="59"/>
      <c r="F3" s="282"/>
      <c r="H3" s="74"/>
      <c r="I3" s="290"/>
      <c r="J3" s="1"/>
      <c r="K3" s="1"/>
      <c r="L3" s="1"/>
      <c r="M3" s="59"/>
      <c r="N3" s="275"/>
    </row>
    <row r="4" spans="1:15" ht="48.75" thickBot="1" x14ac:dyDescent="0.3">
      <c r="A4" s="260"/>
      <c r="B4" s="2" t="s">
        <v>33</v>
      </c>
      <c r="C4" s="2" t="s">
        <v>34</v>
      </c>
      <c r="D4" s="2" t="s">
        <v>35</v>
      </c>
      <c r="E4" s="60" t="s">
        <v>36</v>
      </c>
      <c r="F4" s="282"/>
      <c r="H4" s="74"/>
      <c r="I4" s="291"/>
      <c r="J4" s="3" t="s">
        <v>37</v>
      </c>
      <c r="K4" s="3" t="s">
        <v>38</v>
      </c>
      <c r="L4" s="3" t="s">
        <v>39</v>
      </c>
      <c r="M4" s="61" t="s">
        <v>40</v>
      </c>
      <c r="N4" s="275"/>
    </row>
    <row r="5" spans="1:15" ht="15" customHeight="1" thickBot="1" x14ac:dyDescent="0.3">
      <c r="A5" s="260"/>
      <c r="B5" s="3" t="s">
        <v>41</v>
      </c>
      <c r="C5" s="15"/>
      <c r="D5" s="15"/>
      <c r="E5" s="73"/>
      <c r="F5" s="282"/>
      <c r="H5" s="74"/>
      <c r="I5" s="288" t="s">
        <v>42</v>
      </c>
      <c r="J5" s="266" t="s">
        <v>43</v>
      </c>
      <c r="K5" s="267"/>
      <c r="L5" s="267"/>
      <c r="M5" s="268"/>
      <c r="N5" s="275"/>
    </row>
    <row r="6" spans="1:15" ht="27.75" customHeight="1" thickBot="1" x14ac:dyDescent="0.3">
      <c r="A6" s="260"/>
      <c r="B6" s="210"/>
      <c r="C6" s="211"/>
      <c r="D6" s="211"/>
      <c r="E6" s="232"/>
      <c r="F6" s="282"/>
      <c r="H6" s="74"/>
      <c r="I6" s="231"/>
      <c r="J6" s="207"/>
      <c r="K6" s="208"/>
      <c r="L6" s="208"/>
      <c r="M6" s="209"/>
      <c r="N6" s="276"/>
    </row>
    <row r="7" spans="1:15" ht="15" customHeight="1" thickBot="1" x14ac:dyDescent="0.3">
      <c r="A7" s="261"/>
      <c r="B7" s="207" t="s">
        <v>11</v>
      </c>
      <c r="C7" s="208"/>
      <c r="D7" s="208"/>
      <c r="E7" s="209"/>
      <c r="F7" s="283"/>
      <c r="H7" s="74"/>
      <c r="I7" s="272" t="s">
        <v>44</v>
      </c>
      <c r="J7" s="252">
        <v>0</v>
      </c>
      <c r="K7" s="252">
        <v>1</v>
      </c>
      <c r="L7" s="252">
        <v>2</v>
      </c>
      <c r="M7" s="269">
        <v>4</v>
      </c>
      <c r="N7" s="277"/>
    </row>
    <row r="8" spans="1:15" ht="15.75" thickBot="1" x14ac:dyDescent="0.3">
      <c r="A8" s="301" t="s">
        <v>44</v>
      </c>
      <c r="B8" s="252">
        <v>0</v>
      </c>
      <c r="C8" s="252">
        <v>1</v>
      </c>
      <c r="D8" s="252">
        <v>2</v>
      </c>
      <c r="E8" s="269">
        <v>3</v>
      </c>
      <c r="F8" s="284"/>
      <c r="H8" s="74"/>
      <c r="I8" s="273"/>
      <c r="J8" s="253"/>
      <c r="K8" s="253"/>
      <c r="L8" s="253"/>
      <c r="M8" s="270"/>
      <c r="N8" s="278"/>
    </row>
    <row r="9" spans="1:15" ht="15.75" thickBot="1" x14ac:dyDescent="0.3">
      <c r="A9" s="302"/>
      <c r="B9" s="253"/>
      <c r="C9" s="253"/>
      <c r="D9" s="253"/>
      <c r="E9" s="270"/>
      <c r="F9" s="257"/>
      <c r="H9" s="74"/>
      <c r="I9" s="264" t="s">
        <v>45</v>
      </c>
      <c r="J9" s="262">
        <v>0</v>
      </c>
      <c r="K9" s="262">
        <v>1</v>
      </c>
      <c r="L9" s="262">
        <v>2</v>
      </c>
      <c r="M9" s="254">
        <v>4</v>
      </c>
      <c r="N9" s="277"/>
    </row>
    <row r="10" spans="1:15" ht="15.75" thickBot="1" x14ac:dyDescent="0.3">
      <c r="A10" s="305" t="s">
        <v>45</v>
      </c>
      <c r="B10" s="262">
        <v>0</v>
      </c>
      <c r="C10" s="262">
        <v>1</v>
      </c>
      <c r="D10" s="262">
        <v>2</v>
      </c>
      <c r="E10" s="254">
        <v>3</v>
      </c>
      <c r="F10" s="256"/>
      <c r="H10" s="74"/>
      <c r="I10" s="271"/>
      <c r="J10" s="263"/>
      <c r="K10" s="263"/>
      <c r="L10" s="263"/>
      <c r="M10" s="255"/>
      <c r="N10" s="279"/>
    </row>
    <row r="11" spans="1:15" ht="15.75" customHeight="1" thickBot="1" x14ac:dyDescent="0.3">
      <c r="A11" s="306"/>
      <c r="B11" s="263"/>
      <c r="C11" s="263"/>
      <c r="D11" s="263"/>
      <c r="E11" s="255"/>
      <c r="F11" s="257"/>
      <c r="H11" s="74"/>
      <c r="I11" s="264" t="s">
        <v>46</v>
      </c>
      <c r="J11" s="252">
        <v>0</v>
      </c>
      <c r="K11" s="252">
        <v>1</v>
      </c>
      <c r="L11" s="252">
        <v>2</v>
      </c>
      <c r="M11" s="269">
        <v>4</v>
      </c>
      <c r="N11" s="280"/>
    </row>
    <row r="12" spans="1:15" ht="15.75" thickBot="1" x14ac:dyDescent="0.3">
      <c r="A12" s="294" t="s">
        <v>46</v>
      </c>
      <c r="B12" s="252">
        <v>0</v>
      </c>
      <c r="C12" s="252">
        <v>1</v>
      </c>
      <c r="D12" s="252">
        <v>2</v>
      </c>
      <c r="E12" s="269">
        <v>3</v>
      </c>
      <c r="F12" s="256"/>
      <c r="H12" s="74"/>
      <c r="I12" s="265"/>
      <c r="J12" s="253"/>
      <c r="K12" s="253"/>
      <c r="L12" s="253"/>
      <c r="M12" s="270"/>
      <c r="N12" s="278"/>
      <c r="O12" s="68"/>
    </row>
    <row r="13" spans="1:15" ht="15.75" customHeight="1" thickBot="1" x14ac:dyDescent="0.3">
      <c r="A13" s="295"/>
      <c r="B13" s="253"/>
      <c r="C13" s="253"/>
      <c r="D13" s="253"/>
      <c r="E13" s="270"/>
      <c r="F13" s="257"/>
      <c r="H13" s="74"/>
      <c r="I13" s="292" t="s">
        <v>47</v>
      </c>
      <c r="J13" s="262">
        <v>0</v>
      </c>
      <c r="K13" s="262">
        <v>1</v>
      </c>
      <c r="L13" s="262">
        <v>2</v>
      </c>
      <c r="M13" s="254">
        <v>4</v>
      </c>
      <c r="N13" s="277"/>
    </row>
    <row r="14" spans="1:15" ht="15.75" customHeight="1" thickBot="1" x14ac:dyDescent="0.3">
      <c r="A14" s="250" t="s">
        <v>47</v>
      </c>
      <c r="B14" s="262">
        <v>0</v>
      </c>
      <c r="C14" s="262">
        <v>1</v>
      </c>
      <c r="D14" s="262">
        <v>2</v>
      </c>
      <c r="E14" s="254">
        <v>3</v>
      </c>
      <c r="F14" s="256"/>
      <c r="H14" s="74"/>
      <c r="I14" s="293"/>
      <c r="J14" s="263"/>
      <c r="K14" s="263"/>
      <c r="L14" s="263"/>
      <c r="M14" s="255"/>
      <c r="N14" s="281"/>
    </row>
    <row r="15" spans="1:15" ht="15.75" customHeight="1" thickBot="1" x14ac:dyDescent="0.3">
      <c r="A15" s="251"/>
      <c r="B15" s="263"/>
      <c r="C15" s="263"/>
      <c r="D15" s="263"/>
      <c r="E15" s="255"/>
      <c r="F15" s="258"/>
      <c r="H15" s="74"/>
      <c r="O15" s="75"/>
    </row>
    <row r="16" spans="1:15" x14ac:dyDescent="0.25">
      <c r="N16" s="39">
        <f>(SUM(N7:N15))</f>
        <v>0</v>
      </c>
    </row>
    <row r="17" spans="1:9" x14ac:dyDescent="0.25">
      <c r="F17" s="39">
        <f>SUM(F8:F16)</f>
        <v>0</v>
      </c>
      <c r="I17" s="18" t="s">
        <v>48</v>
      </c>
    </row>
    <row r="18" spans="1:9" x14ac:dyDescent="0.25">
      <c r="A18" s="18" t="s">
        <v>49</v>
      </c>
      <c r="I18" s="18" t="s">
        <v>50</v>
      </c>
    </row>
    <row r="19" spans="1:9" x14ac:dyDescent="0.25">
      <c r="A19" s="18" t="s">
        <v>340</v>
      </c>
      <c r="I19" s="18" t="s">
        <v>341</v>
      </c>
    </row>
    <row r="22" spans="1:9" ht="15.75" thickBot="1" x14ac:dyDescent="0.3">
      <c r="A22" s="51"/>
      <c r="B22" s="51"/>
      <c r="C22" s="51"/>
      <c r="D22" s="51"/>
      <c r="E22" s="51"/>
      <c r="F22" s="51"/>
    </row>
    <row r="23" spans="1:9" ht="15" customHeight="1" x14ac:dyDescent="0.25">
      <c r="A23" s="296" t="s">
        <v>51</v>
      </c>
      <c r="B23" s="297"/>
      <c r="C23" s="298"/>
      <c r="D23" s="299"/>
      <c r="E23" s="300" t="s">
        <v>12</v>
      </c>
      <c r="F23" s="77"/>
    </row>
    <row r="24" spans="1:9" ht="15.75" customHeight="1" thickBot="1" x14ac:dyDescent="0.3">
      <c r="A24" s="243"/>
      <c r="B24" s="207" t="s">
        <v>52</v>
      </c>
      <c r="C24" s="208"/>
      <c r="D24" s="209"/>
      <c r="E24" s="282"/>
      <c r="F24" s="52"/>
    </row>
    <row r="25" spans="1:9" ht="14.45" customHeight="1" x14ac:dyDescent="0.25">
      <c r="A25" s="243"/>
      <c r="B25" s="1"/>
      <c r="C25" s="1"/>
      <c r="D25" s="59"/>
      <c r="E25" s="282"/>
      <c r="F25" s="52"/>
    </row>
    <row r="26" spans="1:9" ht="36" x14ac:dyDescent="0.25">
      <c r="A26" s="243"/>
      <c r="B26" s="2" t="s">
        <v>53</v>
      </c>
      <c r="C26" s="2" t="s">
        <v>54</v>
      </c>
      <c r="D26" s="60" t="s">
        <v>55</v>
      </c>
      <c r="E26" s="282"/>
      <c r="F26" s="52"/>
    </row>
    <row r="27" spans="1:9" ht="24.75" thickBot="1" x14ac:dyDescent="0.3">
      <c r="A27" s="244"/>
      <c r="B27" s="3" t="s">
        <v>56</v>
      </c>
      <c r="C27" s="3" t="s">
        <v>57</v>
      </c>
      <c r="D27" s="73"/>
      <c r="E27" s="282"/>
      <c r="F27" s="52"/>
    </row>
    <row r="28" spans="1:9" ht="15" customHeight="1" x14ac:dyDescent="0.25">
      <c r="A28" s="303" t="s">
        <v>58</v>
      </c>
      <c r="B28" s="210"/>
      <c r="C28" s="211"/>
      <c r="D28" s="232"/>
      <c r="E28" s="282"/>
      <c r="F28" s="52"/>
    </row>
    <row r="29" spans="1:9" ht="15.75" customHeight="1" thickBot="1" x14ac:dyDescent="0.3">
      <c r="A29" s="304"/>
      <c r="B29" s="207" t="s">
        <v>59</v>
      </c>
      <c r="C29" s="208"/>
      <c r="D29" s="209"/>
      <c r="E29" s="283"/>
      <c r="F29" s="52"/>
    </row>
    <row r="30" spans="1:9" ht="24.95" customHeight="1" thickBot="1" x14ac:dyDescent="0.3">
      <c r="A30" s="22" t="s">
        <v>44</v>
      </c>
      <c r="B30" s="7">
        <v>0</v>
      </c>
      <c r="C30" s="7">
        <v>1</v>
      </c>
      <c r="D30" s="66">
        <v>2</v>
      </c>
      <c r="E30" s="150"/>
      <c r="F30" s="52"/>
    </row>
    <row r="31" spans="1:9" ht="24.95" customHeight="1" thickBot="1" x14ac:dyDescent="0.3">
      <c r="A31" s="23" t="s">
        <v>45</v>
      </c>
      <c r="B31" s="5">
        <v>0</v>
      </c>
      <c r="C31" s="5">
        <v>1</v>
      </c>
      <c r="D31" s="64">
        <v>2</v>
      </c>
      <c r="E31" s="150"/>
      <c r="F31" s="52"/>
    </row>
    <row r="32" spans="1:9" ht="24.95" customHeight="1" thickBot="1" x14ac:dyDescent="0.3">
      <c r="A32" s="151" t="s">
        <v>47</v>
      </c>
      <c r="B32" s="7">
        <v>0</v>
      </c>
      <c r="C32" s="7">
        <v>1</v>
      </c>
      <c r="D32" s="66">
        <v>2</v>
      </c>
      <c r="E32" s="156"/>
      <c r="F32" s="52"/>
    </row>
    <row r="33" spans="1:6" ht="24.95" customHeight="1" thickBot="1" x14ac:dyDescent="0.3">
      <c r="A33" s="152" t="s">
        <v>60</v>
      </c>
      <c r="B33" s="7">
        <v>0</v>
      </c>
      <c r="C33" s="7">
        <v>1</v>
      </c>
      <c r="D33" s="66">
        <v>2</v>
      </c>
      <c r="E33" s="149"/>
      <c r="F33" s="52"/>
    </row>
    <row r="34" spans="1:6" ht="24.95" customHeight="1" thickBot="1" x14ac:dyDescent="0.3">
      <c r="A34" s="152" t="s">
        <v>61</v>
      </c>
      <c r="B34" s="5">
        <v>0</v>
      </c>
      <c r="C34" s="5">
        <v>1</v>
      </c>
      <c r="D34" s="64">
        <v>2</v>
      </c>
      <c r="E34" s="155"/>
      <c r="F34" s="52"/>
    </row>
    <row r="35" spans="1:6" ht="24.95" customHeight="1" thickBot="1" x14ac:dyDescent="0.3">
      <c r="A35" s="152" t="s">
        <v>62</v>
      </c>
      <c r="B35" s="7">
        <v>0</v>
      </c>
      <c r="C35" s="7">
        <v>1</v>
      </c>
      <c r="D35" s="66">
        <v>2</v>
      </c>
      <c r="E35" s="155"/>
      <c r="F35" s="52"/>
    </row>
    <row r="36" spans="1:6" ht="24.95" customHeight="1" thickBot="1" x14ac:dyDescent="0.3">
      <c r="A36" s="148" t="s">
        <v>63</v>
      </c>
      <c r="B36" s="5">
        <v>0</v>
      </c>
      <c r="C36" s="5">
        <v>1</v>
      </c>
      <c r="D36" s="64">
        <v>2</v>
      </c>
      <c r="E36" s="155"/>
      <c r="F36" s="52"/>
    </row>
    <row r="37" spans="1:6" ht="24.95" customHeight="1" thickBot="1" x14ac:dyDescent="0.3">
      <c r="A37" s="148" t="s">
        <v>64</v>
      </c>
      <c r="B37" s="7">
        <v>0</v>
      </c>
      <c r="C37" s="7">
        <v>1</v>
      </c>
      <c r="D37" s="66">
        <v>2</v>
      </c>
      <c r="E37" s="156"/>
      <c r="F37" s="52"/>
    </row>
    <row r="38" spans="1:6" ht="24.95" customHeight="1" thickBot="1" x14ac:dyDescent="0.3">
      <c r="A38" s="148" t="s">
        <v>65</v>
      </c>
      <c r="B38" s="5">
        <v>0</v>
      </c>
      <c r="C38" s="5">
        <v>1</v>
      </c>
      <c r="D38" s="64">
        <v>2</v>
      </c>
      <c r="E38" s="154"/>
      <c r="F38" s="52"/>
    </row>
    <row r="39" spans="1:6" ht="24.95" customHeight="1" thickBot="1" x14ac:dyDescent="0.3">
      <c r="A39" s="148" t="s">
        <v>66</v>
      </c>
      <c r="B39" s="7">
        <v>0</v>
      </c>
      <c r="C39" s="7">
        <v>1</v>
      </c>
      <c r="D39" s="66">
        <v>2</v>
      </c>
      <c r="E39" s="153"/>
      <c r="F39" s="52"/>
    </row>
    <row r="40" spans="1:6" ht="24.95" customHeight="1" thickBot="1" x14ac:dyDescent="0.3">
      <c r="A40" s="514" t="s">
        <v>346</v>
      </c>
      <c r="B40" s="7">
        <v>0</v>
      </c>
      <c r="C40" s="7">
        <v>1</v>
      </c>
      <c r="D40" s="66">
        <v>2</v>
      </c>
      <c r="E40" s="155"/>
      <c r="F40" s="52"/>
    </row>
    <row r="41" spans="1:6" ht="24.95" customHeight="1" thickBot="1" x14ac:dyDescent="0.3">
      <c r="A41" s="157" t="s">
        <v>67</v>
      </c>
      <c r="B41" s="160">
        <v>0</v>
      </c>
      <c r="C41" s="5">
        <v>1</v>
      </c>
      <c r="D41" s="64">
        <v>2</v>
      </c>
      <c r="E41" s="161"/>
      <c r="F41" s="52"/>
    </row>
    <row r="42" spans="1:6" x14ac:dyDescent="0.25">
      <c r="E42" s="39">
        <f>SUM(E30:E41)</f>
        <v>0</v>
      </c>
    </row>
    <row r="43" spans="1:6" x14ac:dyDescent="0.25">
      <c r="A43" s="18" t="s">
        <v>68</v>
      </c>
    </row>
    <row r="44" spans="1:6" x14ac:dyDescent="0.25">
      <c r="A44" s="18" t="s">
        <v>69</v>
      </c>
    </row>
    <row r="45" spans="1:6" x14ac:dyDescent="0.25">
      <c r="A45" s="18"/>
    </row>
    <row r="46" spans="1:6" x14ac:dyDescent="0.25">
      <c r="A46" s="18" t="s">
        <v>347</v>
      </c>
    </row>
  </sheetData>
  <mergeCells count="66">
    <mergeCell ref="A23:A27"/>
    <mergeCell ref="B23:D23"/>
    <mergeCell ref="E23:E29"/>
    <mergeCell ref="A8:A9"/>
    <mergeCell ref="C14:C15"/>
    <mergeCell ref="B24:D24"/>
    <mergeCell ref="B28:D28"/>
    <mergeCell ref="B29:D29"/>
    <mergeCell ref="A28:A29"/>
    <mergeCell ref="D12:D13"/>
    <mergeCell ref="B14:B15"/>
    <mergeCell ref="D14:D15"/>
    <mergeCell ref="A10:A11"/>
    <mergeCell ref="B10:B11"/>
    <mergeCell ref="C10:C11"/>
    <mergeCell ref="N11:N12"/>
    <mergeCell ref="N13:N14"/>
    <mergeCell ref="M7:M8"/>
    <mergeCell ref="E12:E13"/>
    <mergeCell ref="E14:E15"/>
    <mergeCell ref="J9:J10"/>
    <mergeCell ref="K9:K10"/>
    <mergeCell ref="L9:L10"/>
    <mergeCell ref="M9:M10"/>
    <mergeCell ref="E8:E9"/>
    <mergeCell ref="L13:L14"/>
    <mergeCell ref="F1:F7"/>
    <mergeCell ref="F8:F9"/>
    <mergeCell ref="F10:F11"/>
    <mergeCell ref="J1:M2"/>
    <mergeCell ref="I5:I6"/>
    <mergeCell ref="I9:I10"/>
    <mergeCell ref="I7:I8"/>
    <mergeCell ref="N1:N6"/>
    <mergeCell ref="N7:N8"/>
    <mergeCell ref="N9:N10"/>
    <mergeCell ref="I1:I4"/>
    <mergeCell ref="J5:M6"/>
    <mergeCell ref="L7:L8"/>
    <mergeCell ref="K7:K8"/>
    <mergeCell ref="M11:M12"/>
    <mergeCell ref="J7:J8"/>
    <mergeCell ref="A1:A7"/>
    <mergeCell ref="C8:C9"/>
    <mergeCell ref="B8:B9"/>
    <mergeCell ref="D10:D11"/>
    <mergeCell ref="E10:E11"/>
    <mergeCell ref="B1:E1"/>
    <mergeCell ref="B2:E2"/>
    <mergeCell ref="B6:E6"/>
    <mergeCell ref="B7:E7"/>
    <mergeCell ref="D8:D9"/>
    <mergeCell ref="A14:A15"/>
    <mergeCell ref="B12:B13"/>
    <mergeCell ref="C12:C13"/>
    <mergeCell ref="M13:M14"/>
    <mergeCell ref="F12:F13"/>
    <mergeCell ref="F14:F15"/>
    <mergeCell ref="J13:J14"/>
    <mergeCell ref="K13:K14"/>
    <mergeCell ref="J11:J12"/>
    <mergeCell ref="K11:K12"/>
    <mergeCell ref="L11:L12"/>
    <mergeCell ref="I11:I12"/>
    <mergeCell ref="I13:I14"/>
    <mergeCell ref="A12:A1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sheetPr>
    <tabColor theme="2"/>
  </sheetPr>
  <dimension ref="A1:S112"/>
  <sheetViews>
    <sheetView topLeftCell="A91" zoomScaleNormal="110" workbookViewId="0">
      <selection activeCell="T52" sqref="T52"/>
    </sheetView>
  </sheetViews>
  <sheetFormatPr baseColWidth="10" defaultColWidth="11.42578125" defaultRowHeight="15" x14ac:dyDescent="0.25"/>
  <cols>
    <col min="1" max="1" width="18.5703125" customWidth="1"/>
  </cols>
  <sheetData>
    <row r="1" spans="1:18" x14ac:dyDescent="0.25">
      <c r="A1" s="242" t="s">
        <v>335</v>
      </c>
      <c r="B1" s="245"/>
      <c r="C1" s="246"/>
      <c r="D1" s="246"/>
      <c r="E1" s="247"/>
      <c r="F1" s="245"/>
      <c r="G1" s="246"/>
      <c r="H1" s="246"/>
      <c r="I1" s="247"/>
      <c r="J1" s="245"/>
      <c r="K1" s="246"/>
      <c r="L1" s="246"/>
      <c r="M1" s="247"/>
      <c r="N1" s="245"/>
      <c r="O1" s="246"/>
      <c r="P1" s="246"/>
      <c r="Q1" s="249"/>
      <c r="R1" s="329" t="s">
        <v>12</v>
      </c>
    </row>
    <row r="2" spans="1:18" x14ac:dyDescent="0.25">
      <c r="A2" s="243"/>
      <c r="B2" s="204" t="s">
        <v>70</v>
      </c>
      <c r="C2" s="205"/>
      <c r="D2" s="205"/>
      <c r="E2" s="248"/>
      <c r="F2" s="204" t="s">
        <v>1</v>
      </c>
      <c r="G2" s="205"/>
      <c r="H2" s="205"/>
      <c r="I2" s="248"/>
      <c r="J2" s="204" t="s">
        <v>2</v>
      </c>
      <c r="K2" s="205"/>
      <c r="L2" s="205"/>
      <c r="M2" s="248"/>
      <c r="N2" s="204" t="s">
        <v>71</v>
      </c>
      <c r="O2" s="205"/>
      <c r="P2" s="205"/>
      <c r="Q2" s="206"/>
      <c r="R2" s="275"/>
    </row>
    <row r="3" spans="1:18" x14ac:dyDescent="0.25">
      <c r="A3" s="243"/>
      <c r="B3" s="204" t="s">
        <v>72</v>
      </c>
      <c r="C3" s="205"/>
      <c r="D3" s="205"/>
      <c r="E3" s="248"/>
      <c r="F3" s="204" t="s">
        <v>73</v>
      </c>
      <c r="G3" s="205"/>
      <c r="H3" s="205"/>
      <c r="I3" s="248"/>
      <c r="J3" s="204" t="s">
        <v>3</v>
      </c>
      <c r="K3" s="205"/>
      <c r="L3" s="205"/>
      <c r="M3" s="248"/>
      <c r="N3" s="204" t="s">
        <v>4</v>
      </c>
      <c r="O3" s="205"/>
      <c r="P3" s="205"/>
      <c r="Q3" s="206"/>
      <c r="R3" s="275"/>
    </row>
    <row r="4" spans="1:18" ht="15.75" thickBot="1" x14ac:dyDescent="0.3">
      <c r="A4" s="243"/>
      <c r="B4" s="323"/>
      <c r="C4" s="324"/>
      <c r="D4" s="324"/>
      <c r="E4" s="325"/>
      <c r="F4" s="207" t="s">
        <v>74</v>
      </c>
      <c r="G4" s="208"/>
      <c r="H4" s="208"/>
      <c r="I4" s="231"/>
      <c r="J4" s="323"/>
      <c r="K4" s="324"/>
      <c r="L4" s="324"/>
      <c r="M4" s="325"/>
      <c r="N4" s="323"/>
      <c r="O4" s="324"/>
      <c r="P4" s="324"/>
      <c r="Q4" s="333"/>
      <c r="R4" s="275"/>
    </row>
    <row r="5" spans="1:18" x14ac:dyDescent="0.25">
      <c r="A5" s="243"/>
      <c r="B5" s="210"/>
      <c r="C5" s="211"/>
      <c r="D5" s="211"/>
      <c r="E5" s="212"/>
      <c r="F5" s="210"/>
      <c r="G5" s="211"/>
      <c r="H5" s="211"/>
      <c r="I5" s="212"/>
      <c r="J5" s="210"/>
      <c r="K5" s="211"/>
      <c r="L5" s="211"/>
      <c r="M5" s="212"/>
      <c r="N5" s="210"/>
      <c r="O5" s="211"/>
      <c r="P5" s="211"/>
      <c r="Q5" s="232"/>
      <c r="R5" s="275"/>
    </row>
    <row r="6" spans="1:18" ht="15.75" thickBot="1" x14ac:dyDescent="0.3">
      <c r="A6" s="243"/>
      <c r="B6" s="207" t="s">
        <v>5</v>
      </c>
      <c r="C6" s="208"/>
      <c r="D6" s="208"/>
      <c r="E6" s="231"/>
      <c r="F6" s="207" t="s">
        <v>5</v>
      </c>
      <c r="G6" s="208"/>
      <c r="H6" s="208"/>
      <c r="I6" s="231"/>
      <c r="J6" s="207" t="s">
        <v>5</v>
      </c>
      <c r="K6" s="208"/>
      <c r="L6" s="208"/>
      <c r="M6" s="231"/>
      <c r="N6" s="207" t="s">
        <v>5</v>
      </c>
      <c r="O6" s="208"/>
      <c r="P6" s="208"/>
      <c r="Q6" s="209"/>
      <c r="R6" s="275"/>
    </row>
    <row r="7" spans="1:18" x14ac:dyDescent="0.25">
      <c r="A7" s="243"/>
      <c r="B7" s="1"/>
      <c r="C7" s="1"/>
      <c r="D7" s="1"/>
      <c r="E7" s="1"/>
      <c r="F7" s="1"/>
      <c r="G7" s="1"/>
      <c r="H7" s="1"/>
      <c r="I7" s="1"/>
      <c r="J7" s="1"/>
      <c r="K7" s="1"/>
      <c r="L7" s="1"/>
      <c r="M7" s="1"/>
      <c r="N7" s="1"/>
      <c r="O7" s="1"/>
      <c r="P7" s="1"/>
      <c r="Q7" s="59"/>
      <c r="R7" s="275"/>
    </row>
    <row r="8" spans="1:18" x14ac:dyDescent="0.25">
      <c r="A8" s="243"/>
      <c r="B8" s="2">
        <v>0</v>
      </c>
      <c r="C8" s="2">
        <v>5</v>
      </c>
      <c r="D8" s="2">
        <v>10</v>
      </c>
      <c r="E8" s="2" t="s">
        <v>75</v>
      </c>
      <c r="F8" s="2">
        <v>0</v>
      </c>
      <c r="G8" s="2">
        <v>5</v>
      </c>
      <c r="H8" s="2">
        <v>10</v>
      </c>
      <c r="I8" s="2" t="s">
        <v>75</v>
      </c>
      <c r="J8" s="2">
        <v>0</v>
      </c>
      <c r="K8" s="2">
        <v>5</v>
      </c>
      <c r="L8" s="2">
        <v>10</v>
      </c>
      <c r="M8" s="2" t="s">
        <v>75</v>
      </c>
      <c r="N8" s="2">
        <v>0</v>
      </c>
      <c r="O8" s="2">
        <v>5</v>
      </c>
      <c r="P8" s="2">
        <v>10</v>
      </c>
      <c r="Q8" s="60" t="s">
        <v>75</v>
      </c>
      <c r="R8" s="275"/>
    </row>
    <row r="9" spans="1:18" ht="15.75" thickBot="1" x14ac:dyDescent="0.3">
      <c r="A9" s="244"/>
      <c r="B9" s="3" t="s">
        <v>6</v>
      </c>
      <c r="C9" s="3" t="s">
        <v>7</v>
      </c>
      <c r="D9" s="3" t="s">
        <v>8</v>
      </c>
      <c r="E9" s="15"/>
      <c r="F9" s="3" t="s">
        <v>6</v>
      </c>
      <c r="G9" s="3" t="s">
        <v>7</v>
      </c>
      <c r="H9" s="3" t="s">
        <v>8</v>
      </c>
      <c r="I9" s="15"/>
      <c r="J9" s="3" t="s">
        <v>6</v>
      </c>
      <c r="K9" s="3" t="s">
        <v>7</v>
      </c>
      <c r="L9" s="3" t="s">
        <v>8</v>
      </c>
      <c r="M9" s="15"/>
      <c r="N9" s="3" t="s">
        <v>6</v>
      </c>
      <c r="O9" s="3" t="s">
        <v>7</v>
      </c>
      <c r="P9" s="3" t="s">
        <v>8</v>
      </c>
      <c r="Q9" s="73"/>
      <c r="R9" s="275"/>
    </row>
    <row r="10" spans="1:18" x14ac:dyDescent="0.25">
      <c r="A10" s="8"/>
      <c r="B10" s="210"/>
      <c r="C10" s="211"/>
      <c r="D10" s="211"/>
      <c r="E10" s="212"/>
      <c r="F10" s="210"/>
      <c r="G10" s="211"/>
      <c r="H10" s="211"/>
      <c r="I10" s="212"/>
      <c r="J10" s="210"/>
      <c r="K10" s="211"/>
      <c r="L10" s="211"/>
      <c r="M10" s="212"/>
      <c r="N10" s="210"/>
      <c r="O10" s="211"/>
      <c r="P10" s="211"/>
      <c r="Q10" s="232"/>
      <c r="R10" s="275"/>
    </row>
    <row r="11" spans="1:18" ht="15.75" thickBot="1" x14ac:dyDescent="0.3">
      <c r="A11" s="9" t="s">
        <v>76</v>
      </c>
      <c r="B11" s="207" t="s">
        <v>11</v>
      </c>
      <c r="C11" s="208"/>
      <c r="D11" s="208"/>
      <c r="E11" s="231"/>
      <c r="F11" s="207" t="s">
        <v>11</v>
      </c>
      <c r="G11" s="208"/>
      <c r="H11" s="208"/>
      <c r="I11" s="231"/>
      <c r="J11" s="207" t="s">
        <v>11</v>
      </c>
      <c r="K11" s="208"/>
      <c r="L11" s="208"/>
      <c r="M11" s="231"/>
      <c r="N11" s="207" t="s">
        <v>11</v>
      </c>
      <c r="O11" s="208"/>
      <c r="P11" s="208"/>
      <c r="Q11" s="209"/>
      <c r="R11" s="275"/>
    </row>
    <row r="12" spans="1:18" x14ac:dyDescent="0.25">
      <c r="A12" s="337" t="s">
        <v>44</v>
      </c>
      <c r="B12" s="262">
        <v>0</v>
      </c>
      <c r="C12" s="262">
        <v>10</v>
      </c>
      <c r="D12" s="262">
        <v>12</v>
      </c>
      <c r="E12" s="262">
        <v>14</v>
      </c>
      <c r="F12" s="262">
        <v>0</v>
      </c>
      <c r="G12" s="262">
        <v>10</v>
      </c>
      <c r="H12" s="262">
        <v>12</v>
      </c>
      <c r="I12" s="262">
        <v>14</v>
      </c>
      <c r="J12" s="262">
        <v>0</v>
      </c>
      <c r="K12" s="262">
        <v>10</v>
      </c>
      <c r="L12" s="262">
        <v>12</v>
      </c>
      <c r="M12" s="262">
        <v>14</v>
      </c>
      <c r="N12" s="262">
        <v>0</v>
      </c>
      <c r="O12" s="262">
        <v>10</v>
      </c>
      <c r="P12" s="262">
        <v>12</v>
      </c>
      <c r="Q12" s="254">
        <v>14</v>
      </c>
      <c r="R12" s="307"/>
    </row>
    <row r="13" spans="1:18" ht="15.75" thickBot="1" x14ac:dyDescent="0.3">
      <c r="A13" s="338"/>
      <c r="B13" s="263"/>
      <c r="C13" s="263"/>
      <c r="D13" s="263"/>
      <c r="E13" s="263"/>
      <c r="F13" s="263"/>
      <c r="G13" s="263"/>
      <c r="H13" s="263"/>
      <c r="I13" s="263"/>
      <c r="J13" s="263"/>
      <c r="K13" s="263"/>
      <c r="L13" s="263"/>
      <c r="M13" s="263"/>
      <c r="N13" s="263"/>
      <c r="O13" s="263"/>
      <c r="P13" s="263"/>
      <c r="Q13" s="255"/>
      <c r="R13" s="308"/>
    </row>
    <row r="14" spans="1:18" x14ac:dyDescent="0.25">
      <c r="A14" s="294" t="s">
        <v>45</v>
      </c>
      <c r="B14" s="252">
        <v>0</v>
      </c>
      <c r="C14" s="252">
        <v>10</v>
      </c>
      <c r="D14" s="252">
        <v>12</v>
      </c>
      <c r="E14" s="252">
        <v>14</v>
      </c>
      <c r="F14" s="252">
        <v>0</v>
      </c>
      <c r="G14" s="252">
        <v>10</v>
      </c>
      <c r="H14" s="252">
        <v>12</v>
      </c>
      <c r="I14" s="252">
        <v>14</v>
      </c>
      <c r="J14" s="252">
        <v>0</v>
      </c>
      <c r="K14" s="252">
        <v>10</v>
      </c>
      <c r="L14" s="252">
        <v>12</v>
      </c>
      <c r="M14" s="252">
        <v>14</v>
      </c>
      <c r="N14" s="252">
        <v>0</v>
      </c>
      <c r="O14" s="252">
        <v>10</v>
      </c>
      <c r="P14" s="252">
        <v>12</v>
      </c>
      <c r="Q14" s="269">
        <v>14</v>
      </c>
      <c r="R14" s="309"/>
    </row>
    <row r="15" spans="1:18" ht="15.75" thickBot="1" x14ac:dyDescent="0.3">
      <c r="A15" s="295"/>
      <c r="B15" s="253"/>
      <c r="C15" s="253"/>
      <c r="D15" s="253"/>
      <c r="E15" s="253"/>
      <c r="F15" s="253"/>
      <c r="G15" s="253"/>
      <c r="H15" s="253"/>
      <c r="I15" s="253"/>
      <c r="J15" s="253"/>
      <c r="K15" s="253"/>
      <c r="L15" s="253"/>
      <c r="M15" s="253"/>
      <c r="N15" s="253"/>
      <c r="O15" s="253"/>
      <c r="P15" s="253"/>
      <c r="Q15" s="270"/>
      <c r="R15" s="310"/>
    </row>
    <row r="16" spans="1:18" x14ac:dyDescent="0.25">
      <c r="A16" s="294" t="s">
        <v>46</v>
      </c>
      <c r="B16" s="252">
        <v>0</v>
      </c>
      <c r="C16" s="252">
        <v>10</v>
      </c>
      <c r="D16" s="252">
        <v>12</v>
      </c>
      <c r="E16" s="252">
        <v>14</v>
      </c>
      <c r="F16" s="252">
        <v>0</v>
      </c>
      <c r="G16" s="252">
        <v>10</v>
      </c>
      <c r="H16" s="252">
        <v>12</v>
      </c>
      <c r="I16" s="252">
        <v>14</v>
      </c>
      <c r="J16" s="252">
        <v>0</v>
      </c>
      <c r="K16" s="252">
        <v>10</v>
      </c>
      <c r="L16" s="252">
        <v>12</v>
      </c>
      <c r="M16" s="252">
        <v>14</v>
      </c>
      <c r="N16" s="252">
        <v>0</v>
      </c>
      <c r="O16" s="252">
        <v>10</v>
      </c>
      <c r="P16" s="252">
        <v>12</v>
      </c>
      <c r="Q16" s="269">
        <v>14</v>
      </c>
      <c r="R16" s="307"/>
    </row>
    <row r="17" spans="1:18" ht="15.75" thickBot="1" x14ac:dyDescent="0.3">
      <c r="A17" s="342"/>
      <c r="B17" s="345"/>
      <c r="C17" s="345"/>
      <c r="D17" s="345"/>
      <c r="E17" s="345"/>
      <c r="F17" s="345"/>
      <c r="G17" s="345"/>
      <c r="H17" s="345"/>
      <c r="I17" s="345"/>
      <c r="J17" s="345"/>
      <c r="K17" s="345"/>
      <c r="L17" s="345"/>
      <c r="M17" s="345"/>
      <c r="N17" s="345"/>
      <c r="O17" s="345"/>
      <c r="P17" s="345"/>
      <c r="Q17" s="341"/>
      <c r="R17" s="308"/>
    </row>
    <row r="18" spans="1:18" x14ac:dyDescent="0.25">
      <c r="A18" s="343" t="s">
        <v>47</v>
      </c>
      <c r="B18" s="317">
        <v>0</v>
      </c>
      <c r="C18" s="317">
        <v>10</v>
      </c>
      <c r="D18" s="317">
        <v>12</v>
      </c>
      <c r="E18" s="317">
        <v>14</v>
      </c>
      <c r="F18" s="317">
        <v>0</v>
      </c>
      <c r="G18" s="317">
        <v>10</v>
      </c>
      <c r="H18" s="317">
        <v>12</v>
      </c>
      <c r="I18" s="317">
        <v>14</v>
      </c>
      <c r="J18" s="317">
        <v>0</v>
      </c>
      <c r="K18" s="317">
        <v>10</v>
      </c>
      <c r="L18" s="317">
        <v>12</v>
      </c>
      <c r="M18" s="317">
        <v>14</v>
      </c>
      <c r="N18" s="317">
        <v>0</v>
      </c>
      <c r="O18" s="317">
        <v>10</v>
      </c>
      <c r="P18" s="317">
        <v>12</v>
      </c>
      <c r="Q18" s="346">
        <v>14</v>
      </c>
      <c r="R18" s="330"/>
    </row>
    <row r="19" spans="1:18" ht="15.75" thickBot="1" x14ac:dyDescent="0.3">
      <c r="A19" s="344"/>
      <c r="B19" s="318"/>
      <c r="C19" s="318"/>
      <c r="D19" s="318"/>
      <c r="E19" s="318"/>
      <c r="F19" s="318"/>
      <c r="G19" s="318"/>
      <c r="H19" s="318"/>
      <c r="I19" s="318"/>
      <c r="J19" s="318"/>
      <c r="K19" s="318"/>
      <c r="L19" s="318"/>
      <c r="M19" s="318"/>
      <c r="N19" s="318"/>
      <c r="O19" s="318"/>
      <c r="P19" s="318"/>
      <c r="Q19" s="347"/>
      <c r="R19" s="331"/>
    </row>
    <row r="20" spans="1:18" x14ac:dyDescent="0.25">
      <c r="A20" s="17" t="s">
        <v>77</v>
      </c>
      <c r="R20" s="39">
        <f>SUM(R12:R19)</f>
        <v>0</v>
      </c>
    </row>
    <row r="22" spans="1:18" x14ac:dyDescent="0.25">
      <c r="K22" s="18" t="s">
        <v>342</v>
      </c>
    </row>
    <row r="24" spans="1:18" ht="15.75" thickBot="1" x14ac:dyDescent="0.3"/>
    <row r="25" spans="1:18" ht="15.75" thickBot="1" x14ac:dyDescent="0.3">
      <c r="A25" s="78"/>
      <c r="B25" s="79"/>
      <c r="C25" s="79"/>
      <c r="D25" s="79"/>
      <c r="E25" s="79"/>
      <c r="F25" s="79"/>
      <c r="G25" s="79"/>
      <c r="H25" s="79"/>
      <c r="I25" s="79"/>
      <c r="J25" s="79"/>
      <c r="K25" s="79"/>
      <c r="L25" s="79"/>
      <c r="M25" s="79"/>
      <c r="N25" s="79"/>
      <c r="O25" s="79"/>
      <c r="P25" s="79"/>
      <c r="Q25" s="79"/>
      <c r="R25" s="80"/>
    </row>
    <row r="26" spans="1:18" x14ac:dyDescent="0.25">
      <c r="A26" s="243" t="s">
        <v>336</v>
      </c>
      <c r="B26" s="320"/>
      <c r="C26" s="321"/>
      <c r="D26" s="321"/>
      <c r="E26" s="322"/>
      <c r="F26" s="320"/>
      <c r="G26" s="321"/>
      <c r="H26" s="321"/>
      <c r="I26" s="322"/>
      <c r="J26" s="320"/>
      <c r="K26" s="321"/>
      <c r="L26" s="321"/>
      <c r="M26" s="322"/>
      <c r="N26" s="320"/>
      <c r="O26" s="321"/>
      <c r="P26" s="321"/>
      <c r="Q26" s="332"/>
      <c r="R26" s="290" t="s">
        <v>12</v>
      </c>
    </row>
    <row r="27" spans="1:18" x14ac:dyDescent="0.25">
      <c r="A27" s="339"/>
      <c r="B27" s="204" t="s">
        <v>70</v>
      </c>
      <c r="C27" s="205"/>
      <c r="D27" s="205"/>
      <c r="E27" s="248"/>
      <c r="F27" s="204" t="s">
        <v>1</v>
      </c>
      <c r="G27" s="205"/>
      <c r="H27" s="205"/>
      <c r="I27" s="248"/>
      <c r="J27" s="204" t="s">
        <v>2</v>
      </c>
      <c r="K27" s="205"/>
      <c r="L27" s="205"/>
      <c r="M27" s="248"/>
      <c r="N27" s="204" t="s">
        <v>71</v>
      </c>
      <c r="O27" s="205"/>
      <c r="P27" s="205"/>
      <c r="Q27" s="206"/>
      <c r="R27" s="290"/>
    </row>
    <row r="28" spans="1:18" x14ac:dyDescent="0.25">
      <c r="A28" s="339"/>
      <c r="B28" s="204" t="s">
        <v>72</v>
      </c>
      <c r="C28" s="205"/>
      <c r="D28" s="205"/>
      <c r="E28" s="248"/>
      <c r="F28" s="204" t="s">
        <v>73</v>
      </c>
      <c r="G28" s="205"/>
      <c r="H28" s="205"/>
      <c r="I28" s="248"/>
      <c r="J28" s="204" t="s">
        <v>3</v>
      </c>
      <c r="K28" s="205"/>
      <c r="L28" s="205"/>
      <c r="M28" s="248"/>
      <c r="N28" s="204" t="s">
        <v>4</v>
      </c>
      <c r="O28" s="205"/>
      <c r="P28" s="205"/>
      <c r="Q28" s="206"/>
      <c r="R28" s="290"/>
    </row>
    <row r="29" spans="1:18" ht="15.75" thickBot="1" x14ac:dyDescent="0.3">
      <c r="A29" s="339"/>
      <c r="B29" s="323"/>
      <c r="C29" s="324"/>
      <c r="D29" s="324"/>
      <c r="E29" s="325"/>
      <c r="F29" s="207" t="s">
        <v>74</v>
      </c>
      <c r="G29" s="208"/>
      <c r="H29" s="208"/>
      <c r="I29" s="231"/>
      <c r="J29" s="323"/>
      <c r="K29" s="324"/>
      <c r="L29" s="324"/>
      <c r="M29" s="325"/>
      <c r="N29" s="323"/>
      <c r="O29" s="324"/>
      <c r="P29" s="324"/>
      <c r="Q29" s="333"/>
      <c r="R29" s="290"/>
    </row>
    <row r="30" spans="1:18" x14ac:dyDescent="0.25">
      <c r="A30" s="339"/>
      <c r="B30" s="210"/>
      <c r="C30" s="211"/>
      <c r="D30" s="211"/>
      <c r="E30" s="212"/>
      <c r="F30" s="210"/>
      <c r="G30" s="211"/>
      <c r="H30" s="211"/>
      <c r="I30" s="212"/>
      <c r="J30" s="210"/>
      <c r="K30" s="211"/>
      <c r="L30" s="211"/>
      <c r="M30" s="212"/>
      <c r="N30" s="210"/>
      <c r="O30" s="211"/>
      <c r="P30" s="211"/>
      <c r="Q30" s="232"/>
      <c r="R30" s="290"/>
    </row>
    <row r="31" spans="1:18" ht="15.75" thickBot="1" x14ac:dyDescent="0.3">
      <c r="A31" s="339"/>
      <c r="B31" s="207" t="s">
        <v>5</v>
      </c>
      <c r="C31" s="208"/>
      <c r="D31" s="208"/>
      <c r="E31" s="231"/>
      <c r="F31" s="207" t="s">
        <v>5</v>
      </c>
      <c r="G31" s="208"/>
      <c r="H31" s="208"/>
      <c r="I31" s="231"/>
      <c r="J31" s="207" t="s">
        <v>5</v>
      </c>
      <c r="K31" s="208"/>
      <c r="L31" s="208"/>
      <c r="M31" s="231"/>
      <c r="N31" s="207" t="s">
        <v>5</v>
      </c>
      <c r="O31" s="208"/>
      <c r="P31" s="208"/>
      <c r="Q31" s="209"/>
      <c r="R31" s="290"/>
    </row>
    <row r="32" spans="1:18" x14ac:dyDescent="0.25">
      <c r="A32" s="339"/>
      <c r="B32" s="1"/>
      <c r="C32" s="1"/>
      <c r="D32" s="1"/>
      <c r="E32" s="1"/>
      <c r="F32" s="1"/>
      <c r="G32" s="1"/>
      <c r="H32" s="1"/>
      <c r="I32" s="1"/>
      <c r="J32" s="1"/>
      <c r="K32" s="1"/>
      <c r="L32" s="1"/>
      <c r="M32" s="1"/>
      <c r="N32" s="1"/>
      <c r="O32" s="1"/>
      <c r="P32" s="1"/>
      <c r="Q32" s="59"/>
      <c r="R32" s="290"/>
    </row>
    <row r="33" spans="1:18" x14ac:dyDescent="0.25">
      <c r="A33" s="339"/>
      <c r="B33" s="2">
        <v>0</v>
      </c>
      <c r="C33" s="2">
        <v>5</v>
      </c>
      <c r="D33" s="2">
        <v>10</v>
      </c>
      <c r="E33" s="2" t="s">
        <v>75</v>
      </c>
      <c r="F33" s="2">
        <v>0</v>
      </c>
      <c r="G33" s="2">
        <v>5</v>
      </c>
      <c r="H33" s="2">
        <v>10</v>
      </c>
      <c r="I33" s="2" t="s">
        <v>75</v>
      </c>
      <c r="J33" s="2">
        <v>0</v>
      </c>
      <c r="K33" s="2">
        <v>5</v>
      </c>
      <c r="L33" s="2">
        <v>10</v>
      </c>
      <c r="M33" s="2" t="s">
        <v>75</v>
      </c>
      <c r="N33" s="2">
        <v>0</v>
      </c>
      <c r="O33" s="2">
        <v>5</v>
      </c>
      <c r="P33" s="2">
        <v>10</v>
      </c>
      <c r="Q33" s="60" t="s">
        <v>75</v>
      </c>
      <c r="R33" s="290"/>
    </row>
    <row r="34" spans="1:18" ht="15.75" thickBot="1" x14ac:dyDescent="0.3">
      <c r="A34" s="340"/>
      <c r="B34" s="3" t="s">
        <v>6</v>
      </c>
      <c r="C34" s="3" t="s">
        <v>7</v>
      </c>
      <c r="D34" s="3" t="s">
        <v>8</v>
      </c>
      <c r="E34" s="15"/>
      <c r="F34" s="3" t="s">
        <v>6</v>
      </c>
      <c r="G34" s="3" t="s">
        <v>7</v>
      </c>
      <c r="H34" s="3" t="s">
        <v>8</v>
      </c>
      <c r="I34" s="15"/>
      <c r="J34" s="3" t="s">
        <v>6</v>
      </c>
      <c r="K34" s="3" t="s">
        <v>7</v>
      </c>
      <c r="L34" s="3" t="s">
        <v>8</v>
      </c>
      <c r="M34" s="15"/>
      <c r="N34" s="3" t="s">
        <v>6</v>
      </c>
      <c r="O34" s="3" t="s">
        <v>7</v>
      </c>
      <c r="P34" s="3" t="s">
        <v>8</v>
      </c>
      <c r="Q34" s="73"/>
      <c r="R34" s="290"/>
    </row>
    <row r="35" spans="1:18" x14ac:dyDescent="0.25">
      <c r="A35" s="8"/>
      <c r="B35" s="210"/>
      <c r="C35" s="211"/>
      <c r="D35" s="211"/>
      <c r="E35" s="212"/>
      <c r="F35" s="210"/>
      <c r="G35" s="211"/>
      <c r="H35" s="211"/>
      <c r="I35" s="212"/>
      <c r="J35" s="210"/>
      <c r="K35" s="211"/>
      <c r="L35" s="211"/>
      <c r="M35" s="212"/>
      <c r="N35" s="210"/>
      <c r="O35" s="211"/>
      <c r="P35" s="211"/>
      <c r="Q35" s="232"/>
      <c r="R35" s="290"/>
    </row>
    <row r="36" spans="1:18" ht="15.75" thickBot="1" x14ac:dyDescent="0.3">
      <c r="A36" s="9" t="s">
        <v>78</v>
      </c>
      <c r="B36" s="207" t="s">
        <v>11</v>
      </c>
      <c r="C36" s="208"/>
      <c r="D36" s="208"/>
      <c r="E36" s="231"/>
      <c r="F36" s="207" t="s">
        <v>11</v>
      </c>
      <c r="G36" s="208"/>
      <c r="H36" s="208"/>
      <c r="I36" s="231"/>
      <c r="J36" s="207" t="s">
        <v>11</v>
      </c>
      <c r="K36" s="208"/>
      <c r="L36" s="208"/>
      <c r="M36" s="231"/>
      <c r="N36" s="207" t="s">
        <v>11</v>
      </c>
      <c r="O36" s="208"/>
      <c r="P36" s="208"/>
      <c r="Q36" s="209"/>
      <c r="R36" s="290"/>
    </row>
    <row r="37" spans="1:18" x14ac:dyDescent="0.25">
      <c r="A37" s="314" t="s">
        <v>60</v>
      </c>
      <c r="B37" s="262">
        <v>0</v>
      </c>
      <c r="C37" s="262">
        <v>10</v>
      </c>
      <c r="D37" s="262">
        <v>12</v>
      </c>
      <c r="E37" s="262">
        <v>14</v>
      </c>
      <c r="F37" s="262">
        <v>0</v>
      </c>
      <c r="G37" s="262">
        <v>10</v>
      </c>
      <c r="H37" s="262">
        <v>12</v>
      </c>
      <c r="I37" s="262">
        <v>14</v>
      </c>
      <c r="J37" s="262">
        <v>0</v>
      </c>
      <c r="K37" s="262">
        <v>10</v>
      </c>
      <c r="L37" s="262">
        <v>12</v>
      </c>
      <c r="M37" s="262">
        <v>14</v>
      </c>
      <c r="N37" s="262">
        <v>0</v>
      </c>
      <c r="O37" s="262">
        <v>10</v>
      </c>
      <c r="P37" s="262">
        <v>12</v>
      </c>
      <c r="Q37" s="254">
        <v>14</v>
      </c>
      <c r="R37" s="307"/>
    </row>
    <row r="38" spans="1:18" ht="15.75" thickBot="1" x14ac:dyDescent="0.3">
      <c r="A38" s="316"/>
      <c r="B38" s="263"/>
      <c r="C38" s="263"/>
      <c r="D38" s="263"/>
      <c r="E38" s="263"/>
      <c r="F38" s="263"/>
      <c r="G38" s="263"/>
      <c r="H38" s="263"/>
      <c r="I38" s="263"/>
      <c r="J38" s="263"/>
      <c r="K38" s="263"/>
      <c r="L38" s="263"/>
      <c r="M38" s="263"/>
      <c r="N38" s="263"/>
      <c r="O38" s="263"/>
      <c r="P38" s="263"/>
      <c r="Q38" s="255"/>
      <c r="R38" s="310"/>
    </row>
    <row r="39" spans="1:18" x14ac:dyDescent="0.25">
      <c r="A39" s="314" t="s">
        <v>61</v>
      </c>
      <c r="B39" s="252">
        <v>0</v>
      </c>
      <c r="C39" s="252">
        <v>10</v>
      </c>
      <c r="D39" s="252">
        <v>12</v>
      </c>
      <c r="E39" s="252">
        <v>14</v>
      </c>
      <c r="F39" s="252">
        <v>0</v>
      </c>
      <c r="G39" s="252">
        <v>10</v>
      </c>
      <c r="H39" s="252">
        <v>12</v>
      </c>
      <c r="I39" s="252">
        <v>14</v>
      </c>
      <c r="J39" s="252">
        <v>0</v>
      </c>
      <c r="K39" s="252">
        <v>10</v>
      </c>
      <c r="L39" s="252">
        <v>12</v>
      </c>
      <c r="M39" s="252">
        <v>14</v>
      </c>
      <c r="N39" s="252">
        <v>0</v>
      </c>
      <c r="O39" s="252">
        <v>10</v>
      </c>
      <c r="P39" s="252">
        <v>12</v>
      </c>
      <c r="Q39" s="269">
        <v>14</v>
      </c>
      <c r="R39" s="307"/>
    </row>
    <row r="40" spans="1:18" ht="15.75" thickBot="1" x14ac:dyDescent="0.3">
      <c r="A40" s="316"/>
      <c r="B40" s="253"/>
      <c r="C40" s="253"/>
      <c r="D40" s="253"/>
      <c r="E40" s="253"/>
      <c r="F40" s="253"/>
      <c r="G40" s="253"/>
      <c r="H40" s="253"/>
      <c r="I40" s="253"/>
      <c r="J40" s="253"/>
      <c r="K40" s="253"/>
      <c r="L40" s="253"/>
      <c r="M40" s="253"/>
      <c r="N40" s="253"/>
      <c r="O40" s="253"/>
      <c r="P40" s="253"/>
      <c r="Q40" s="270"/>
      <c r="R40" s="310"/>
    </row>
    <row r="41" spans="1:18" x14ac:dyDescent="0.25">
      <c r="A41" s="314" t="s">
        <v>62</v>
      </c>
      <c r="B41" s="262">
        <v>0</v>
      </c>
      <c r="C41" s="262">
        <v>10</v>
      </c>
      <c r="D41" s="262">
        <v>12</v>
      </c>
      <c r="E41" s="262">
        <v>14</v>
      </c>
      <c r="F41" s="262">
        <v>0</v>
      </c>
      <c r="G41" s="262">
        <v>10</v>
      </c>
      <c r="H41" s="262">
        <v>12</v>
      </c>
      <c r="I41" s="262">
        <v>14</v>
      </c>
      <c r="J41" s="262">
        <v>0</v>
      </c>
      <c r="K41" s="262">
        <v>10</v>
      </c>
      <c r="L41" s="262">
        <v>12</v>
      </c>
      <c r="M41" s="262">
        <v>14</v>
      </c>
      <c r="N41" s="262">
        <v>0</v>
      </c>
      <c r="O41" s="262">
        <v>10</v>
      </c>
      <c r="P41" s="262">
        <v>12</v>
      </c>
      <c r="Q41" s="254">
        <v>14</v>
      </c>
      <c r="R41" s="307"/>
    </row>
    <row r="42" spans="1:18" ht="15.75" thickBot="1" x14ac:dyDescent="0.3">
      <c r="A42" s="316"/>
      <c r="B42" s="263"/>
      <c r="C42" s="263"/>
      <c r="D42" s="263"/>
      <c r="E42" s="263"/>
      <c r="F42" s="263"/>
      <c r="G42" s="263"/>
      <c r="H42" s="263"/>
      <c r="I42" s="263"/>
      <c r="J42" s="263"/>
      <c r="K42" s="263"/>
      <c r="L42" s="263"/>
      <c r="M42" s="263"/>
      <c r="N42" s="263"/>
      <c r="O42" s="263"/>
      <c r="P42" s="263"/>
      <c r="Q42" s="255"/>
      <c r="R42" s="310"/>
    </row>
    <row r="43" spans="1:18" x14ac:dyDescent="0.25">
      <c r="A43" s="312" t="s">
        <v>63</v>
      </c>
      <c r="B43" s="262">
        <v>0</v>
      </c>
      <c r="C43" s="262">
        <v>10</v>
      </c>
      <c r="D43" s="262">
        <v>12</v>
      </c>
      <c r="E43" s="262">
        <v>14</v>
      </c>
      <c r="F43" s="262">
        <v>0</v>
      </c>
      <c r="G43" s="262">
        <v>10</v>
      </c>
      <c r="H43" s="262">
        <v>12</v>
      </c>
      <c r="I43" s="262">
        <v>14</v>
      </c>
      <c r="J43" s="262">
        <v>0</v>
      </c>
      <c r="K43" s="262">
        <v>10</v>
      </c>
      <c r="L43" s="262">
        <v>12</v>
      </c>
      <c r="M43" s="262">
        <v>14</v>
      </c>
      <c r="N43" s="262">
        <v>0</v>
      </c>
      <c r="O43" s="262">
        <v>10</v>
      </c>
      <c r="P43" s="262">
        <v>12</v>
      </c>
      <c r="Q43" s="254">
        <v>14</v>
      </c>
      <c r="R43" s="328"/>
    </row>
    <row r="44" spans="1:18" ht="15.75" thickBot="1" x14ac:dyDescent="0.3">
      <c r="A44" s="313"/>
      <c r="B44" s="263"/>
      <c r="C44" s="263"/>
      <c r="D44" s="263"/>
      <c r="E44" s="263"/>
      <c r="F44" s="263"/>
      <c r="G44" s="263"/>
      <c r="H44" s="263"/>
      <c r="I44" s="263"/>
      <c r="J44" s="263"/>
      <c r="K44" s="263"/>
      <c r="L44" s="263"/>
      <c r="M44" s="263"/>
      <c r="N44" s="263"/>
      <c r="O44" s="263"/>
      <c r="P44" s="263"/>
      <c r="Q44" s="255"/>
      <c r="R44" s="308"/>
    </row>
    <row r="45" spans="1:18" x14ac:dyDescent="0.25">
      <c r="A45" s="312" t="s">
        <v>64</v>
      </c>
      <c r="B45" s="252">
        <v>0</v>
      </c>
      <c r="C45" s="252">
        <v>10</v>
      </c>
      <c r="D45" s="252">
        <v>12</v>
      </c>
      <c r="E45" s="252">
        <v>14</v>
      </c>
      <c r="F45" s="252">
        <v>0</v>
      </c>
      <c r="G45" s="252">
        <v>10</v>
      </c>
      <c r="H45" s="252">
        <v>12</v>
      </c>
      <c r="I45" s="252">
        <v>14</v>
      </c>
      <c r="J45" s="252">
        <v>0</v>
      </c>
      <c r="K45" s="252">
        <v>10</v>
      </c>
      <c r="L45" s="252">
        <v>12</v>
      </c>
      <c r="M45" s="252">
        <v>14</v>
      </c>
      <c r="N45" s="252">
        <v>0</v>
      </c>
      <c r="O45" s="252">
        <v>10</v>
      </c>
      <c r="P45" s="252">
        <v>12</v>
      </c>
      <c r="Q45" s="269">
        <v>14</v>
      </c>
      <c r="R45" s="307"/>
    </row>
    <row r="46" spans="1:18" ht="15.75" thickBot="1" x14ac:dyDescent="0.3">
      <c r="A46" s="313"/>
      <c r="B46" s="253"/>
      <c r="C46" s="253"/>
      <c r="D46" s="253"/>
      <c r="E46" s="253"/>
      <c r="F46" s="253"/>
      <c r="G46" s="253"/>
      <c r="H46" s="253"/>
      <c r="I46" s="253"/>
      <c r="J46" s="253"/>
      <c r="K46" s="253"/>
      <c r="L46" s="253"/>
      <c r="M46" s="253"/>
      <c r="N46" s="253"/>
      <c r="O46" s="253"/>
      <c r="P46" s="253"/>
      <c r="Q46" s="270"/>
      <c r="R46" s="310"/>
    </row>
    <row r="47" spans="1:18" x14ac:dyDescent="0.25">
      <c r="A47" s="312" t="s">
        <v>65</v>
      </c>
      <c r="B47" s="262">
        <v>0</v>
      </c>
      <c r="C47" s="262">
        <v>10</v>
      </c>
      <c r="D47" s="262">
        <v>12</v>
      </c>
      <c r="E47" s="262">
        <v>14</v>
      </c>
      <c r="F47" s="262">
        <v>0</v>
      </c>
      <c r="G47" s="262">
        <v>10</v>
      </c>
      <c r="H47" s="262">
        <v>12</v>
      </c>
      <c r="I47" s="262">
        <v>14</v>
      </c>
      <c r="J47" s="262">
        <v>0</v>
      </c>
      <c r="K47" s="262">
        <v>10</v>
      </c>
      <c r="L47" s="262">
        <v>12</v>
      </c>
      <c r="M47" s="262">
        <v>14</v>
      </c>
      <c r="N47" s="262">
        <v>0</v>
      </c>
      <c r="O47" s="262">
        <v>10</v>
      </c>
      <c r="P47" s="262">
        <v>12</v>
      </c>
      <c r="Q47" s="254">
        <v>14</v>
      </c>
      <c r="R47" s="307"/>
    </row>
    <row r="48" spans="1:18" ht="15.75" thickBot="1" x14ac:dyDescent="0.3">
      <c r="A48" s="313"/>
      <c r="B48" s="263"/>
      <c r="C48" s="263"/>
      <c r="D48" s="263"/>
      <c r="E48" s="263"/>
      <c r="F48" s="263"/>
      <c r="G48" s="263"/>
      <c r="H48" s="263"/>
      <c r="I48" s="263"/>
      <c r="J48" s="263"/>
      <c r="K48" s="263"/>
      <c r="L48" s="263"/>
      <c r="M48" s="263"/>
      <c r="N48" s="263"/>
      <c r="O48" s="263"/>
      <c r="P48" s="263"/>
      <c r="Q48" s="255"/>
      <c r="R48" s="310"/>
    </row>
    <row r="49" spans="1:18" x14ac:dyDescent="0.25">
      <c r="A49" s="312" t="s">
        <v>66</v>
      </c>
      <c r="B49" s="252">
        <v>0</v>
      </c>
      <c r="C49" s="252">
        <v>10</v>
      </c>
      <c r="D49" s="252">
        <v>12</v>
      </c>
      <c r="E49" s="252">
        <v>14</v>
      </c>
      <c r="F49" s="252">
        <v>0</v>
      </c>
      <c r="G49" s="252">
        <v>10</v>
      </c>
      <c r="H49" s="252">
        <v>12</v>
      </c>
      <c r="I49" s="252">
        <v>14</v>
      </c>
      <c r="J49" s="252">
        <v>0</v>
      </c>
      <c r="K49" s="252">
        <v>10</v>
      </c>
      <c r="L49" s="252">
        <v>12</v>
      </c>
      <c r="M49" s="252">
        <v>14</v>
      </c>
      <c r="N49" s="252">
        <v>0</v>
      </c>
      <c r="O49" s="252">
        <v>10</v>
      </c>
      <c r="P49" s="252">
        <v>12</v>
      </c>
      <c r="Q49" s="269">
        <v>14</v>
      </c>
      <c r="R49" s="307"/>
    </row>
    <row r="50" spans="1:18" ht="15.75" thickBot="1" x14ac:dyDescent="0.3">
      <c r="A50" s="313"/>
      <c r="B50" s="253"/>
      <c r="C50" s="253"/>
      <c r="D50" s="253"/>
      <c r="E50" s="253"/>
      <c r="F50" s="253"/>
      <c r="G50" s="253"/>
      <c r="H50" s="253"/>
      <c r="I50" s="253"/>
      <c r="J50" s="253"/>
      <c r="K50" s="253"/>
      <c r="L50" s="253"/>
      <c r="M50" s="253"/>
      <c r="N50" s="253"/>
      <c r="O50" s="253"/>
      <c r="P50" s="253"/>
      <c r="Q50" s="270"/>
      <c r="R50" s="310"/>
    </row>
    <row r="51" spans="1:18" ht="28.5" customHeight="1" thickBot="1" x14ac:dyDescent="0.3">
      <c r="A51" s="515" t="s">
        <v>346</v>
      </c>
      <c r="B51" s="164">
        <v>0</v>
      </c>
      <c r="C51" s="164">
        <v>10</v>
      </c>
      <c r="D51" s="164">
        <v>12</v>
      </c>
      <c r="E51" s="164">
        <v>14</v>
      </c>
      <c r="F51" s="164">
        <v>0</v>
      </c>
      <c r="G51" s="164">
        <v>10</v>
      </c>
      <c r="H51" s="164">
        <v>12</v>
      </c>
      <c r="I51" s="164">
        <v>14</v>
      </c>
      <c r="J51" s="164">
        <v>0</v>
      </c>
      <c r="K51" s="164">
        <v>10</v>
      </c>
      <c r="L51" s="164">
        <v>12</v>
      </c>
      <c r="M51" s="164">
        <v>14</v>
      </c>
      <c r="N51" s="164">
        <v>0</v>
      </c>
      <c r="O51" s="164">
        <v>10</v>
      </c>
      <c r="P51" s="164">
        <v>12</v>
      </c>
      <c r="Q51" s="165">
        <v>14</v>
      </c>
      <c r="R51" s="516"/>
    </row>
    <row r="52" spans="1:18" x14ac:dyDescent="0.25">
      <c r="A52" s="314" t="s">
        <v>67</v>
      </c>
      <c r="B52" s="262">
        <v>0</v>
      </c>
      <c r="C52" s="262">
        <v>10</v>
      </c>
      <c r="D52" s="262">
        <v>12</v>
      </c>
      <c r="E52" s="262">
        <v>14</v>
      </c>
      <c r="F52" s="262">
        <v>0</v>
      </c>
      <c r="G52" s="262">
        <v>10</v>
      </c>
      <c r="H52" s="262">
        <v>12</v>
      </c>
      <c r="I52" s="262">
        <v>14</v>
      </c>
      <c r="J52" s="262">
        <v>0</v>
      </c>
      <c r="K52" s="262">
        <v>10</v>
      </c>
      <c r="L52" s="262">
        <v>12</v>
      </c>
      <c r="M52" s="262">
        <v>14</v>
      </c>
      <c r="N52" s="262">
        <v>0</v>
      </c>
      <c r="O52" s="262">
        <v>10</v>
      </c>
      <c r="P52" s="262">
        <v>12</v>
      </c>
      <c r="Q52" s="254">
        <v>14</v>
      </c>
      <c r="R52" s="307"/>
    </row>
    <row r="53" spans="1:18" ht="15.75" thickBot="1" x14ac:dyDescent="0.3">
      <c r="A53" s="315"/>
      <c r="B53" s="336"/>
      <c r="C53" s="336"/>
      <c r="D53" s="336"/>
      <c r="E53" s="336"/>
      <c r="F53" s="336"/>
      <c r="G53" s="336"/>
      <c r="H53" s="336"/>
      <c r="I53" s="336"/>
      <c r="J53" s="336"/>
      <c r="K53" s="336"/>
      <c r="L53" s="336"/>
      <c r="M53" s="336"/>
      <c r="N53" s="336"/>
      <c r="O53" s="336"/>
      <c r="P53" s="336"/>
      <c r="Q53" s="348"/>
      <c r="R53" s="311"/>
    </row>
    <row r="54" spans="1:18" x14ac:dyDescent="0.25">
      <c r="R54" s="39">
        <f>SUM(R37:R53)</f>
        <v>0</v>
      </c>
    </row>
    <row r="55" spans="1:18" x14ac:dyDescent="0.25">
      <c r="A55" s="17" t="s">
        <v>79</v>
      </c>
    </row>
    <row r="56" spans="1:18" x14ac:dyDescent="0.25">
      <c r="K56" s="18" t="s">
        <v>349</v>
      </c>
    </row>
    <row r="58" spans="1:18" ht="15.75" thickBot="1" x14ac:dyDescent="0.3"/>
    <row r="59" spans="1:18" ht="15.75" thickBot="1" x14ac:dyDescent="0.3">
      <c r="A59" s="78"/>
      <c r="B59" s="79"/>
      <c r="C59" s="79"/>
      <c r="D59" s="79"/>
      <c r="E59" s="79"/>
      <c r="F59" s="79"/>
      <c r="G59" s="79"/>
      <c r="H59" s="79"/>
      <c r="I59" s="79"/>
      <c r="J59" s="79"/>
      <c r="K59" s="79"/>
      <c r="L59" s="79"/>
      <c r="M59" s="79"/>
      <c r="N59" s="79"/>
      <c r="O59" s="79"/>
      <c r="P59" s="79"/>
      <c r="Q59" s="79"/>
      <c r="R59" s="80"/>
    </row>
    <row r="60" spans="1:18" x14ac:dyDescent="0.25">
      <c r="A60" s="243" t="s">
        <v>80</v>
      </c>
      <c r="B60" s="320"/>
      <c r="C60" s="321"/>
      <c r="D60" s="321"/>
      <c r="E60" s="322"/>
      <c r="F60" s="320"/>
      <c r="G60" s="321"/>
      <c r="H60" s="321"/>
      <c r="I60" s="322"/>
      <c r="J60" s="320"/>
      <c r="K60" s="321"/>
      <c r="L60" s="321"/>
      <c r="M60" s="322"/>
      <c r="N60" s="320"/>
      <c r="O60" s="321"/>
      <c r="P60" s="321"/>
      <c r="Q60" s="332"/>
      <c r="R60" s="319" t="s">
        <v>12</v>
      </c>
    </row>
    <row r="61" spans="1:18" x14ac:dyDescent="0.25">
      <c r="A61" s="334"/>
      <c r="B61" s="204" t="s">
        <v>70</v>
      </c>
      <c r="C61" s="205"/>
      <c r="D61" s="205"/>
      <c r="E61" s="248"/>
      <c r="F61" s="204" t="s">
        <v>1</v>
      </c>
      <c r="G61" s="205"/>
      <c r="H61" s="205"/>
      <c r="I61" s="248"/>
      <c r="J61" s="204" t="s">
        <v>2</v>
      </c>
      <c r="K61" s="205"/>
      <c r="L61" s="205"/>
      <c r="M61" s="248"/>
      <c r="N61" s="204" t="s">
        <v>71</v>
      </c>
      <c r="O61" s="205"/>
      <c r="P61" s="205"/>
      <c r="Q61" s="206"/>
      <c r="R61" s="319"/>
    </row>
    <row r="62" spans="1:18" x14ac:dyDescent="0.25">
      <c r="A62" s="334"/>
      <c r="B62" s="204" t="s">
        <v>72</v>
      </c>
      <c r="C62" s="205"/>
      <c r="D62" s="205"/>
      <c r="E62" s="248"/>
      <c r="F62" s="204" t="s">
        <v>73</v>
      </c>
      <c r="G62" s="205"/>
      <c r="H62" s="205"/>
      <c r="I62" s="248"/>
      <c r="J62" s="204" t="s">
        <v>3</v>
      </c>
      <c r="K62" s="205"/>
      <c r="L62" s="205"/>
      <c r="M62" s="248"/>
      <c r="N62" s="204" t="s">
        <v>4</v>
      </c>
      <c r="O62" s="205"/>
      <c r="P62" s="205"/>
      <c r="Q62" s="206"/>
      <c r="R62" s="319"/>
    </row>
    <row r="63" spans="1:18" ht="15.75" thickBot="1" x14ac:dyDescent="0.3">
      <c r="A63" s="334"/>
      <c r="B63" s="323"/>
      <c r="C63" s="324"/>
      <c r="D63" s="324"/>
      <c r="E63" s="325"/>
      <c r="F63" s="207" t="s">
        <v>74</v>
      </c>
      <c r="G63" s="208"/>
      <c r="H63" s="208"/>
      <c r="I63" s="231"/>
      <c r="J63" s="323"/>
      <c r="K63" s="324"/>
      <c r="L63" s="324"/>
      <c r="M63" s="325"/>
      <c r="N63" s="323"/>
      <c r="O63" s="324"/>
      <c r="P63" s="324"/>
      <c r="Q63" s="333"/>
      <c r="R63" s="319"/>
    </row>
    <row r="64" spans="1:18" x14ac:dyDescent="0.25">
      <c r="A64" s="334"/>
      <c r="B64" s="210"/>
      <c r="C64" s="211"/>
      <c r="D64" s="211"/>
      <c r="E64" s="212"/>
      <c r="F64" s="210"/>
      <c r="G64" s="211"/>
      <c r="H64" s="211"/>
      <c r="I64" s="212"/>
      <c r="J64" s="210"/>
      <c r="K64" s="211"/>
      <c r="L64" s="211"/>
      <c r="M64" s="212"/>
      <c r="N64" s="210"/>
      <c r="O64" s="211"/>
      <c r="P64" s="211"/>
      <c r="Q64" s="232"/>
      <c r="R64" s="319"/>
    </row>
    <row r="65" spans="1:19" ht="15.75" thickBot="1" x14ac:dyDescent="0.3">
      <c r="A65" s="334"/>
      <c r="B65" s="207" t="s">
        <v>81</v>
      </c>
      <c r="C65" s="208"/>
      <c r="D65" s="208"/>
      <c r="E65" s="231"/>
      <c r="F65" s="207" t="s">
        <v>81</v>
      </c>
      <c r="G65" s="208"/>
      <c r="H65" s="208"/>
      <c r="I65" s="231"/>
      <c r="J65" s="207" t="s">
        <v>81</v>
      </c>
      <c r="K65" s="208"/>
      <c r="L65" s="208"/>
      <c r="M65" s="231"/>
      <c r="N65" s="207" t="s">
        <v>81</v>
      </c>
      <c r="O65" s="208"/>
      <c r="P65" s="208"/>
      <c r="Q65" s="209"/>
      <c r="R65" s="319"/>
    </row>
    <row r="66" spans="1:19" x14ac:dyDescent="0.25">
      <c r="A66" s="334"/>
      <c r="B66" s="1"/>
      <c r="C66" s="1"/>
      <c r="D66" s="1"/>
      <c r="E66" s="1"/>
      <c r="F66" s="1"/>
      <c r="G66" s="1"/>
      <c r="H66" s="1"/>
      <c r="I66" s="1"/>
      <c r="J66" s="1"/>
      <c r="K66" s="1"/>
      <c r="L66" s="1"/>
      <c r="M66" s="1"/>
      <c r="N66" s="1"/>
      <c r="O66" s="1"/>
      <c r="P66" s="1"/>
      <c r="Q66" s="59"/>
      <c r="R66" s="319"/>
    </row>
    <row r="67" spans="1:19" x14ac:dyDescent="0.25">
      <c r="A67" s="334"/>
      <c r="B67" s="2">
        <v>11</v>
      </c>
      <c r="C67" s="2">
        <v>6</v>
      </c>
      <c r="D67" s="2">
        <v>4</v>
      </c>
      <c r="E67" s="2">
        <v>1</v>
      </c>
      <c r="F67" s="2">
        <v>11</v>
      </c>
      <c r="G67" s="2">
        <v>6</v>
      </c>
      <c r="H67" s="2">
        <v>4</v>
      </c>
      <c r="I67" s="2">
        <v>1</v>
      </c>
      <c r="J67" s="2">
        <v>11</v>
      </c>
      <c r="K67" s="2">
        <v>6</v>
      </c>
      <c r="L67" s="2">
        <v>4</v>
      </c>
      <c r="M67" s="2">
        <v>1</v>
      </c>
      <c r="N67" s="2">
        <v>11</v>
      </c>
      <c r="O67" s="2">
        <v>6</v>
      </c>
      <c r="P67" s="2">
        <v>4</v>
      </c>
      <c r="Q67" s="60">
        <v>1</v>
      </c>
      <c r="R67" s="319"/>
    </row>
    <row r="68" spans="1:19" ht="15.75" thickBot="1" x14ac:dyDescent="0.3">
      <c r="A68" s="335"/>
      <c r="B68" s="3" t="s">
        <v>82</v>
      </c>
      <c r="C68" s="3" t="s">
        <v>7</v>
      </c>
      <c r="D68" s="3" t="s">
        <v>6</v>
      </c>
      <c r="E68" s="3" t="s">
        <v>83</v>
      </c>
      <c r="F68" s="3" t="s">
        <v>82</v>
      </c>
      <c r="G68" s="3" t="s">
        <v>7</v>
      </c>
      <c r="H68" s="3" t="s">
        <v>6</v>
      </c>
      <c r="I68" s="3" t="s">
        <v>83</v>
      </c>
      <c r="J68" s="3" t="s">
        <v>82</v>
      </c>
      <c r="K68" s="3" t="s">
        <v>7</v>
      </c>
      <c r="L68" s="3" t="s">
        <v>6</v>
      </c>
      <c r="M68" s="3" t="s">
        <v>83</v>
      </c>
      <c r="N68" s="3" t="s">
        <v>82</v>
      </c>
      <c r="O68" s="3" t="s">
        <v>7</v>
      </c>
      <c r="P68" s="3" t="s">
        <v>6</v>
      </c>
      <c r="Q68" s="61" t="s">
        <v>83</v>
      </c>
      <c r="R68" s="319"/>
    </row>
    <row r="69" spans="1:19" x14ac:dyDescent="0.25">
      <c r="A69" s="8"/>
      <c r="B69" s="210"/>
      <c r="C69" s="211"/>
      <c r="D69" s="211"/>
      <c r="E69" s="212"/>
      <c r="F69" s="210"/>
      <c r="G69" s="211"/>
      <c r="H69" s="211"/>
      <c r="I69" s="212"/>
      <c r="J69" s="210"/>
      <c r="K69" s="211"/>
      <c r="L69" s="211"/>
      <c r="M69" s="212"/>
      <c r="N69" s="210"/>
      <c r="O69" s="211"/>
      <c r="P69" s="211"/>
      <c r="Q69" s="232"/>
      <c r="R69" s="319"/>
    </row>
    <row r="70" spans="1:19" ht="15.75" thickBot="1" x14ac:dyDescent="0.3">
      <c r="A70" s="9" t="s">
        <v>76</v>
      </c>
      <c r="B70" s="207" t="s">
        <v>11</v>
      </c>
      <c r="C70" s="208"/>
      <c r="D70" s="208"/>
      <c r="E70" s="231"/>
      <c r="F70" s="207" t="s">
        <v>11</v>
      </c>
      <c r="G70" s="208"/>
      <c r="H70" s="208"/>
      <c r="I70" s="231"/>
      <c r="J70" s="207" t="s">
        <v>11</v>
      </c>
      <c r="K70" s="208"/>
      <c r="L70" s="208"/>
      <c r="M70" s="231"/>
      <c r="N70" s="207" t="s">
        <v>11</v>
      </c>
      <c r="O70" s="208"/>
      <c r="P70" s="208"/>
      <c r="Q70" s="209"/>
      <c r="R70" s="319"/>
    </row>
    <row r="71" spans="1:19" x14ac:dyDescent="0.25">
      <c r="A71" s="349" t="s">
        <v>44</v>
      </c>
      <c r="B71" s="262">
        <v>0</v>
      </c>
      <c r="C71" s="262">
        <v>1</v>
      </c>
      <c r="D71" s="262">
        <v>2</v>
      </c>
      <c r="E71" s="262">
        <v>3</v>
      </c>
      <c r="F71" s="262">
        <v>0</v>
      </c>
      <c r="G71" s="262">
        <v>1</v>
      </c>
      <c r="H71" s="262">
        <v>2</v>
      </c>
      <c r="I71" s="262">
        <v>3</v>
      </c>
      <c r="J71" s="262">
        <v>0</v>
      </c>
      <c r="K71" s="262">
        <v>1</v>
      </c>
      <c r="L71" s="262">
        <v>2</v>
      </c>
      <c r="M71" s="262">
        <v>3</v>
      </c>
      <c r="N71" s="262">
        <v>0</v>
      </c>
      <c r="O71" s="262">
        <v>1</v>
      </c>
      <c r="P71" s="262">
        <v>2</v>
      </c>
      <c r="Q71" s="254">
        <v>3</v>
      </c>
      <c r="R71" s="307"/>
    </row>
    <row r="72" spans="1:19" ht="15.75" thickBot="1" x14ac:dyDescent="0.3">
      <c r="A72" s="350"/>
      <c r="B72" s="263"/>
      <c r="C72" s="263"/>
      <c r="D72" s="263"/>
      <c r="E72" s="263"/>
      <c r="F72" s="263"/>
      <c r="G72" s="263"/>
      <c r="H72" s="263"/>
      <c r="I72" s="263"/>
      <c r="J72" s="263"/>
      <c r="K72" s="263"/>
      <c r="L72" s="263"/>
      <c r="M72" s="263"/>
      <c r="N72" s="263"/>
      <c r="O72" s="263"/>
      <c r="P72" s="263"/>
      <c r="Q72" s="255"/>
      <c r="R72" s="308"/>
    </row>
    <row r="73" spans="1:19" x14ac:dyDescent="0.25">
      <c r="A73" s="351" t="s">
        <v>45</v>
      </c>
      <c r="B73" s="252">
        <v>0</v>
      </c>
      <c r="C73" s="252">
        <v>1</v>
      </c>
      <c r="D73" s="252">
        <v>2</v>
      </c>
      <c r="E73" s="252">
        <v>3</v>
      </c>
      <c r="F73" s="252">
        <v>0</v>
      </c>
      <c r="G73" s="252">
        <v>1</v>
      </c>
      <c r="H73" s="252">
        <v>2</v>
      </c>
      <c r="I73" s="252">
        <v>3</v>
      </c>
      <c r="J73" s="252">
        <v>0</v>
      </c>
      <c r="K73" s="252">
        <v>1</v>
      </c>
      <c r="L73" s="252">
        <v>2</v>
      </c>
      <c r="M73" s="252">
        <v>3</v>
      </c>
      <c r="N73" s="252">
        <v>0</v>
      </c>
      <c r="O73" s="252">
        <v>1</v>
      </c>
      <c r="P73" s="252">
        <v>2</v>
      </c>
      <c r="Q73" s="269">
        <v>3</v>
      </c>
      <c r="R73" s="309"/>
    </row>
    <row r="74" spans="1:19" ht="15.75" thickBot="1" x14ac:dyDescent="0.3">
      <c r="A74" s="352"/>
      <c r="B74" s="253"/>
      <c r="C74" s="253"/>
      <c r="D74" s="253"/>
      <c r="E74" s="253"/>
      <c r="F74" s="253"/>
      <c r="G74" s="253"/>
      <c r="H74" s="253"/>
      <c r="I74" s="253"/>
      <c r="J74" s="253"/>
      <c r="K74" s="253"/>
      <c r="L74" s="253"/>
      <c r="M74" s="253"/>
      <c r="N74" s="253"/>
      <c r="O74" s="253"/>
      <c r="P74" s="253"/>
      <c r="Q74" s="270"/>
      <c r="R74" s="310"/>
    </row>
    <row r="75" spans="1:19" x14ac:dyDescent="0.25">
      <c r="A75" s="351" t="s">
        <v>84</v>
      </c>
      <c r="B75" s="252">
        <v>0</v>
      </c>
      <c r="C75" s="252">
        <v>1</v>
      </c>
      <c r="D75" s="252">
        <v>2</v>
      </c>
      <c r="E75" s="252">
        <v>3</v>
      </c>
      <c r="F75" s="252">
        <v>0</v>
      </c>
      <c r="G75" s="252">
        <v>1</v>
      </c>
      <c r="H75" s="252">
        <v>2</v>
      </c>
      <c r="I75" s="252">
        <v>3</v>
      </c>
      <c r="J75" s="252">
        <v>0</v>
      </c>
      <c r="K75" s="252">
        <v>1</v>
      </c>
      <c r="L75" s="252">
        <v>2</v>
      </c>
      <c r="M75" s="252">
        <v>3</v>
      </c>
      <c r="N75" s="252">
        <v>0</v>
      </c>
      <c r="O75" s="252">
        <v>1</v>
      </c>
      <c r="P75" s="252">
        <v>2</v>
      </c>
      <c r="Q75" s="269">
        <v>3</v>
      </c>
      <c r="R75" s="328"/>
    </row>
    <row r="76" spans="1:19" ht="15.75" thickBot="1" x14ac:dyDescent="0.3">
      <c r="A76" s="353"/>
      <c r="B76" s="345"/>
      <c r="C76" s="345"/>
      <c r="D76" s="345"/>
      <c r="E76" s="345"/>
      <c r="F76" s="345"/>
      <c r="G76" s="345"/>
      <c r="H76" s="345"/>
      <c r="I76" s="345"/>
      <c r="J76" s="345"/>
      <c r="K76" s="345"/>
      <c r="L76" s="345"/>
      <c r="M76" s="345"/>
      <c r="N76" s="345"/>
      <c r="O76" s="345"/>
      <c r="P76" s="345"/>
      <c r="Q76" s="341"/>
      <c r="R76" s="308"/>
    </row>
    <row r="77" spans="1:19" x14ac:dyDescent="0.25">
      <c r="A77" s="326" t="s">
        <v>47</v>
      </c>
      <c r="B77" s="317">
        <v>0</v>
      </c>
      <c r="C77" s="317">
        <v>1</v>
      </c>
      <c r="D77" s="317">
        <v>2</v>
      </c>
      <c r="E77" s="317">
        <v>3</v>
      </c>
      <c r="F77" s="317">
        <v>0</v>
      </c>
      <c r="G77" s="317">
        <v>1</v>
      </c>
      <c r="H77" s="317">
        <v>2</v>
      </c>
      <c r="I77" s="317">
        <v>3</v>
      </c>
      <c r="J77" s="317">
        <v>0</v>
      </c>
      <c r="K77" s="317">
        <v>1</v>
      </c>
      <c r="L77" s="317">
        <v>2</v>
      </c>
      <c r="M77" s="317">
        <v>3</v>
      </c>
      <c r="N77" s="317">
        <v>0</v>
      </c>
      <c r="O77" s="317">
        <v>1</v>
      </c>
      <c r="P77" s="317">
        <v>2</v>
      </c>
      <c r="Q77" s="346">
        <v>3</v>
      </c>
      <c r="R77" s="307"/>
    </row>
    <row r="78" spans="1:19" ht="15.75" thickBot="1" x14ac:dyDescent="0.3">
      <c r="A78" s="327"/>
      <c r="B78" s="318"/>
      <c r="C78" s="318"/>
      <c r="D78" s="318"/>
      <c r="E78" s="318"/>
      <c r="F78" s="318"/>
      <c r="G78" s="318"/>
      <c r="H78" s="318"/>
      <c r="I78" s="318"/>
      <c r="J78" s="318"/>
      <c r="K78" s="318"/>
      <c r="L78" s="318"/>
      <c r="M78" s="318"/>
      <c r="N78" s="318"/>
      <c r="O78" s="318"/>
      <c r="P78" s="318"/>
      <c r="Q78" s="347"/>
      <c r="R78" s="308"/>
      <c r="S78" s="76"/>
    </row>
    <row r="79" spans="1:19" x14ac:dyDescent="0.25">
      <c r="R79" s="39">
        <f>SUM(R71:R78)</f>
        <v>0</v>
      </c>
    </row>
    <row r="80" spans="1:19" x14ac:dyDescent="0.25">
      <c r="A80" s="18" t="s">
        <v>85</v>
      </c>
      <c r="K80" s="18" t="s">
        <v>343</v>
      </c>
    </row>
    <row r="81" spans="1:18" x14ac:dyDescent="0.25">
      <c r="C81" s="18"/>
    </row>
    <row r="82" spans="1:18" ht="15.75" thickBot="1" x14ac:dyDescent="0.3">
      <c r="A82" s="51"/>
      <c r="B82" s="51"/>
      <c r="C82" s="51"/>
      <c r="D82" s="51"/>
      <c r="E82" s="51"/>
      <c r="F82" s="51"/>
      <c r="G82" s="51"/>
      <c r="H82" s="51"/>
      <c r="I82" s="51"/>
      <c r="J82" s="51"/>
      <c r="K82" s="51"/>
      <c r="L82" s="51"/>
      <c r="M82" s="51"/>
      <c r="N82" s="51"/>
      <c r="O82" s="51"/>
      <c r="P82" s="51"/>
      <c r="Q82" s="51"/>
      <c r="R82" s="51"/>
    </row>
    <row r="83" spans="1:18" x14ac:dyDescent="0.25">
      <c r="A83" s="243" t="s">
        <v>86</v>
      </c>
      <c r="B83" s="320"/>
      <c r="C83" s="321"/>
      <c r="D83" s="321"/>
      <c r="E83" s="322"/>
      <c r="F83" s="320"/>
      <c r="G83" s="321"/>
      <c r="H83" s="321"/>
      <c r="I83" s="322"/>
      <c r="J83" s="320"/>
      <c r="K83" s="321"/>
      <c r="L83" s="321"/>
      <c r="M83" s="322"/>
      <c r="N83" s="320"/>
      <c r="O83" s="321"/>
      <c r="P83" s="321"/>
      <c r="Q83" s="332"/>
      <c r="R83" s="319" t="s">
        <v>12</v>
      </c>
    </row>
    <row r="84" spans="1:18" x14ac:dyDescent="0.25">
      <c r="A84" s="243"/>
      <c r="B84" s="204" t="s">
        <v>70</v>
      </c>
      <c r="C84" s="205"/>
      <c r="D84" s="205"/>
      <c r="E84" s="248"/>
      <c r="F84" s="204" t="s">
        <v>1</v>
      </c>
      <c r="G84" s="205"/>
      <c r="H84" s="205"/>
      <c r="I84" s="248"/>
      <c r="J84" s="204" t="s">
        <v>2</v>
      </c>
      <c r="K84" s="205"/>
      <c r="L84" s="205"/>
      <c r="M84" s="248"/>
      <c r="N84" s="204" t="s">
        <v>71</v>
      </c>
      <c r="O84" s="205"/>
      <c r="P84" s="205"/>
      <c r="Q84" s="206"/>
      <c r="R84" s="319"/>
    </row>
    <row r="85" spans="1:18" x14ac:dyDescent="0.25">
      <c r="A85" s="243"/>
      <c r="B85" s="204" t="s">
        <v>72</v>
      </c>
      <c r="C85" s="205"/>
      <c r="D85" s="205"/>
      <c r="E85" s="248"/>
      <c r="F85" s="204" t="s">
        <v>73</v>
      </c>
      <c r="G85" s="205"/>
      <c r="H85" s="205"/>
      <c r="I85" s="248"/>
      <c r="J85" s="204" t="s">
        <v>3</v>
      </c>
      <c r="K85" s="205"/>
      <c r="L85" s="205"/>
      <c r="M85" s="248"/>
      <c r="N85" s="204" t="s">
        <v>4</v>
      </c>
      <c r="O85" s="205"/>
      <c r="P85" s="205"/>
      <c r="Q85" s="206"/>
      <c r="R85" s="319"/>
    </row>
    <row r="86" spans="1:18" ht="15.75" thickBot="1" x14ac:dyDescent="0.3">
      <c r="A86" s="243"/>
      <c r="B86" s="323"/>
      <c r="C86" s="324"/>
      <c r="D86" s="324"/>
      <c r="E86" s="325"/>
      <c r="F86" s="207" t="s">
        <v>74</v>
      </c>
      <c r="G86" s="208"/>
      <c r="H86" s="208"/>
      <c r="I86" s="231"/>
      <c r="J86" s="323"/>
      <c r="K86" s="324"/>
      <c r="L86" s="324"/>
      <c r="M86" s="325"/>
      <c r="N86" s="323"/>
      <c r="O86" s="324"/>
      <c r="P86" s="324"/>
      <c r="Q86" s="333"/>
      <c r="R86" s="319"/>
    </row>
    <row r="87" spans="1:18" x14ac:dyDescent="0.25">
      <c r="A87" s="243"/>
      <c r="B87" s="210"/>
      <c r="C87" s="211"/>
      <c r="D87" s="211"/>
      <c r="E87" s="212"/>
      <c r="F87" s="210"/>
      <c r="G87" s="211"/>
      <c r="H87" s="211"/>
      <c r="I87" s="212"/>
      <c r="J87" s="210"/>
      <c r="K87" s="211"/>
      <c r="L87" s="211"/>
      <c r="M87" s="212"/>
      <c r="N87" s="210"/>
      <c r="O87" s="211"/>
      <c r="P87" s="211"/>
      <c r="Q87" s="232"/>
      <c r="R87" s="319"/>
    </row>
    <row r="88" spans="1:18" ht="15.75" thickBot="1" x14ac:dyDescent="0.3">
      <c r="A88" s="243"/>
      <c r="B88" s="207" t="s">
        <v>81</v>
      </c>
      <c r="C88" s="208"/>
      <c r="D88" s="208"/>
      <c r="E88" s="231"/>
      <c r="F88" s="207" t="s">
        <v>81</v>
      </c>
      <c r="G88" s="208"/>
      <c r="H88" s="208"/>
      <c r="I88" s="231"/>
      <c r="J88" s="207" t="s">
        <v>81</v>
      </c>
      <c r="K88" s="208"/>
      <c r="L88" s="208"/>
      <c r="M88" s="231"/>
      <c r="N88" s="207" t="s">
        <v>81</v>
      </c>
      <c r="O88" s="208"/>
      <c r="P88" s="208"/>
      <c r="Q88" s="209"/>
      <c r="R88" s="319"/>
    </row>
    <row r="89" spans="1:18" x14ac:dyDescent="0.25">
      <c r="A89" s="243"/>
      <c r="B89" s="1"/>
      <c r="C89" s="1"/>
      <c r="D89" s="1"/>
      <c r="E89" s="1"/>
      <c r="F89" s="1"/>
      <c r="G89" s="1"/>
      <c r="H89" s="1"/>
      <c r="I89" s="1"/>
      <c r="J89" s="1"/>
      <c r="K89" s="1"/>
      <c r="L89" s="1"/>
      <c r="M89" s="1"/>
      <c r="N89" s="1"/>
      <c r="O89" s="1"/>
      <c r="P89" s="1"/>
      <c r="Q89" s="59"/>
      <c r="R89" s="319"/>
    </row>
    <row r="90" spans="1:18" x14ac:dyDescent="0.25">
      <c r="A90" s="243"/>
      <c r="B90" s="2">
        <v>11</v>
      </c>
      <c r="C90" s="2">
        <v>6</v>
      </c>
      <c r="D90" s="2">
        <v>4</v>
      </c>
      <c r="E90" s="2">
        <v>1</v>
      </c>
      <c r="F90" s="2">
        <v>11</v>
      </c>
      <c r="G90" s="2">
        <v>6</v>
      </c>
      <c r="H90" s="2">
        <v>4</v>
      </c>
      <c r="I90" s="2">
        <v>1</v>
      </c>
      <c r="J90" s="2">
        <v>11</v>
      </c>
      <c r="K90" s="2">
        <v>6</v>
      </c>
      <c r="L90" s="2">
        <v>4</v>
      </c>
      <c r="M90" s="2">
        <v>1</v>
      </c>
      <c r="N90" s="2">
        <v>11</v>
      </c>
      <c r="O90" s="2">
        <v>6</v>
      </c>
      <c r="P90" s="2">
        <v>4</v>
      </c>
      <c r="Q90" s="60">
        <v>1</v>
      </c>
      <c r="R90" s="319"/>
    </row>
    <row r="91" spans="1:18" ht="15.75" thickBot="1" x14ac:dyDescent="0.3">
      <c r="A91" s="244"/>
      <c r="B91" s="3" t="s">
        <v>82</v>
      </c>
      <c r="C91" s="3" t="s">
        <v>7</v>
      </c>
      <c r="D91" s="3" t="s">
        <v>6</v>
      </c>
      <c r="E91" s="3" t="s">
        <v>83</v>
      </c>
      <c r="F91" s="3" t="s">
        <v>82</v>
      </c>
      <c r="G91" s="3" t="s">
        <v>7</v>
      </c>
      <c r="H91" s="3" t="s">
        <v>6</v>
      </c>
      <c r="I91" s="3" t="s">
        <v>83</v>
      </c>
      <c r="J91" s="3" t="s">
        <v>82</v>
      </c>
      <c r="K91" s="3" t="s">
        <v>7</v>
      </c>
      <c r="L91" s="3" t="s">
        <v>6</v>
      </c>
      <c r="M91" s="3" t="s">
        <v>83</v>
      </c>
      <c r="N91" s="3" t="s">
        <v>82</v>
      </c>
      <c r="O91" s="3" t="s">
        <v>7</v>
      </c>
      <c r="P91" s="3" t="s">
        <v>6</v>
      </c>
      <c r="Q91" s="61" t="s">
        <v>83</v>
      </c>
      <c r="R91" s="319"/>
    </row>
    <row r="92" spans="1:18" x14ac:dyDescent="0.25">
      <c r="A92" s="8"/>
      <c r="B92" s="210"/>
      <c r="C92" s="211"/>
      <c r="D92" s="211"/>
      <c r="E92" s="212"/>
      <c r="F92" s="210"/>
      <c r="G92" s="211"/>
      <c r="H92" s="211"/>
      <c r="I92" s="212"/>
      <c r="J92" s="210"/>
      <c r="K92" s="211"/>
      <c r="L92" s="211"/>
      <c r="M92" s="212"/>
      <c r="N92" s="210"/>
      <c r="O92" s="211"/>
      <c r="P92" s="211"/>
      <c r="Q92" s="232"/>
      <c r="R92" s="319"/>
    </row>
    <row r="93" spans="1:18" ht="15.75" thickBot="1" x14ac:dyDescent="0.3">
      <c r="A93" s="9" t="s">
        <v>78</v>
      </c>
      <c r="B93" s="207" t="s">
        <v>11</v>
      </c>
      <c r="C93" s="208"/>
      <c r="D93" s="208"/>
      <c r="E93" s="231"/>
      <c r="F93" s="207" t="s">
        <v>11</v>
      </c>
      <c r="G93" s="208"/>
      <c r="H93" s="208"/>
      <c r="I93" s="231"/>
      <c r="J93" s="207" t="s">
        <v>11</v>
      </c>
      <c r="K93" s="208"/>
      <c r="L93" s="208"/>
      <c r="M93" s="231"/>
      <c r="N93" s="207" t="s">
        <v>11</v>
      </c>
      <c r="O93" s="208"/>
      <c r="P93" s="208"/>
      <c r="Q93" s="209"/>
      <c r="R93" s="319"/>
    </row>
    <row r="94" spans="1:18" x14ac:dyDescent="0.25">
      <c r="A94" s="314" t="s">
        <v>60</v>
      </c>
      <c r="B94" s="262">
        <v>0</v>
      </c>
      <c r="C94" s="262">
        <v>1</v>
      </c>
      <c r="D94" s="262">
        <v>2</v>
      </c>
      <c r="E94" s="262">
        <v>3</v>
      </c>
      <c r="F94" s="262">
        <v>0</v>
      </c>
      <c r="G94" s="262">
        <v>1</v>
      </c>
      <c r="H94" s="262">
        <v>2</v>
      </c>
      <c r="I94" s="262">
        <v>3</v>
      </c>
      <c r="J94" s="262">
        <v>0</v>
      </c>
      <c r="K94" s="262">
        <v>1</v>
      </c>
      <c r="L94" s="262">
        <v>2</v>
      </c>
      <c r="M94" s="262">
        <v>3</v>
      </c>
      <c r="N94" s="262">
        <v>0</v>
      </c>
      <c r="O94" s="262">
        <v>1</v>
      </c>
      <c r="P94" s="262">
        <v>2</v>
      </c>
      <c r="Q94" s="254">
        <v>3</v>
      </c>
      <c r="R94" s="307"/>
    </row>
    <row r="95" spans="1:18" x14ac:dyDescent="0.25">
      <c r="A95" s="316"/>
      <c r="B95" s="263"/>
      <c r="C95" s="263"/>
      <c r="D95" s="263"/>
      <c r="E95" s="263"/>
      <c r="F95" s="263"/>
      <c r="G95" s="263"/>
      <c r="H95" s="263"/>
      <c r="I95" s="263"/>
      <c r="J95" s="263"/>
      <c r="K95" s="263"/>
      <c r="L95" s="263"/>
      <c r="M95" s="263"/>
      <c r="N95" s="263"/>
      <c r="O95" s="263"/>
      <c r="P95" s="263"/>
      <c r="Q95" s="255"/>
      <c r="R95" s="310"/>
    </row>
    <row r="96" spans="1:18" x14ac:dyDescent="0.25">
      <c r="A96" s="314" t="s">
        <v>61</v>
      </c>
      <c r="B96" s="252">
        <v>0</v>
      </c>
      <c r="C96" s="252">
        <v>1</v>
      </c>
      <c r="D96" s="252">
        <v>2</v>
      </c>
      <c r="E96" s="252">
        <v>3</v>
      </c>
      <c r="F96" s="252">
        <v>0</v>
      </c>
      <c r="G96" s="252">
        <v>1</v>
      </c>
      <c r="H96" s="252">
        <v>2</v>
      </c>
      <c r="I96" s="252">
        <v>3</v>
      </c>
      <c r="J96" s="252">
        <v>0</v>
      </c>
      <c r="K96" s="252">
        <v>1</v>
      </c>
      <c r="L96" s="252">
        <v>2</v>
      </c>
      <c r="M96" s="252">
        <v>3</v>
      </c>
      <c r="N96" s="252">
        <v>0</v>
      </c>
      <c r="O96" s="252">
        <v>1</v>
      </c>
      <c r="P96" s="252">
        <v>2</v>
      </c>
      <c r="Q96" s="269">
        <v>3</v>
      </c>
      <c r="R96" s="307"/>
    </row>
    <row r="97" spans="1:18" ht="15.75" thickBot="1" x14ac:dyDescent="0.3">
      <c r="A97" s="316"/>
      <c r="B97" s="253"/>
      <c r="C97" s="253"/>
      <c r="D97" s="253"/>
      <c r="E97" s="253"/>
      <c r="F97" s="253"/>
      <c r="G97" s="253"/>
      <c r="H97" s="253"/>
      <c r="I97" s="253"/>
      <c r="J97" s="253"/>
      <c r="K97" s="253"/>
      <c r="L97" s="253"/>
      <c r="M97" s="253"/>
      <c r="N97" s="253"/>
      <c r="O97" s="253"/>
      <c r="P97" s="253"/>
      <c r="Q97" s="270"/>
      <c r="R97" s="310"/>
    </row>
    <row r="98" spans="1:18" x14ac:dyDescent="0.25">
      <c r="A98" s="314" t="s">
        <v>62</v>
      </c>
      <c r="B98" s="262">
        <v>0</v>
      </c>
      <c r="C98" s="262">
        <v>1</v>
      </c>
      <c r="D98" s="262">
        <v>2</v>
      </c>
      <c r="E98" s="262">
        <v>3</v>
      </c>
      <c r="F98" s="262">
        <v>0</v>
      </c>
      <c r="G98" s="262">
        <v>1</v>
      </c>
      <c r="H98" s="262">
        <v>2</v>
      </c>
      <c r="I98" s="262">
        <v>3</v>
      </c>
      <c r="J98" s="262">
        <v>0</v>
      </c>
      <c r="K98" s="262">
        <v>1</v>
      </c>
      <c r="L98" s="262">
        <v>2</v>
      </c>
      <c r="M98" s="262">
        <v>3</v>
      </c>
      <c r="N98" s="262">
        <v>0</v>
      </c>
      <c r="O98" s="262">
        <v>1</v>
      </c>
      <c r="P98" s="262">
        <v>2</v>
      </c>
      <c r="Q98" s="254">
        <v>3</v>
      </c>
      <c r="R98" s="307"/>
    </row>
    <row r="99" spans="1:18" ht="15.75" thickBot="1" x14ac:dyDescent="0.3">
      <c r="A99" s="316"/>
      <c r="B99" s="263"/>
      <c r="C99" s="263"/>
      <c r="D99" s="263"/>
      <c r="E99" s="263"/>
      <c r="F99" s="263"/>
      <c r="G99" s="263"/>
      <c r="H99" s="263"/>
      <c r="I99" s="263"/>
      <c r="J99" s="263"/>
      <c r="K99" s="263"/>
      <c r="L99" s="263"/>
      <c r="M99" s="263"/>
      <c r="N99" s="263"/>
      <c r="O99" s="263"/>
      <c r="P99" s="263"/>
      <c r="Q99" s="255"/>
      <c r="R99" s="311"/>
    </row>
    <row r="100" spans="1:18" x14ac:dyDescent="0.25">
      <c r="A100" s="312" t="s">
        <v>63</v>
      </c>
      <c r="B100" s="262">
        <v>0</v>
      </c>
      <c r="C100" s="262">
        <v>1</v>
      </c>
      <c r="D100" s="262">
        <v>2</v>
      </c>
      <c r="E100" s="262">
        <v>3</v>
      </c>
      <c r="F100" s="262">
        <v>0</v>
      </c>
      <c r="G100" s="262">
        <v>1</v>
      </c>
      <c r="H100" s="262">
        <v>2</v>
      </c>
      <c r="I100" s="262">
        <v>3</v>
      </c>
      <c r="J100" s="262">
        <v>0</v>
      </c>
      <c r="K100" s="262">
        <v>1</v>
      </c>
      <c r="L100" s="262">
        <v>2</v>
      </c>
      <c r="M100" s="262">
        <v>3</v>
      </c>
      <c r="N100" s="262">
        <v>0</v>
      </c>
      <c r="O100" s="262">
        <v>1</v>
      </c>
      <c r="P100" s="262">
        <v>2</v>
      </c>
      <c r="Q100" s="254">
        <v>3</v>
      </c>
      <c r="R100" s="309"/>
    </row>
    <row r="101" spans="1:18" ht="15.75" thickBot="1" x14ac:dyDescent="0.3">
      <c r="A101" s="313"/>
      <c r="B101" s="263"/>
      <c r="C101" s="263"/>
      <c r="D101" s="263"/>
      <c r="E101" s="263"/>
      <c r="F101" s="263"/>
      <c r="G101" s="263"/>
      <c r="H101" s="263"/>
      <c r="I101" s="263"/>
      <c r="J101" s="263"/>
      <c r="K101" s="263"/>
      <c r="L101" s="263"/>
      <c r="M101" s="263"/>
      <c r="N101" s="263"/>
      <c r="O101" s="263"/>
      <c r="P101" s="263"/>
      <c r="Q101" s="255"/>
      <c r="R101" s="310"/>
    </row>
    <row r="102" spans="1:18" x14ac:dyDescent="0.25">
      <c r="A102" s="312" t="s">
        <v>64</v>
      </c>
      <c r="B102" s="252">
        <v>0</v>
      </c>
      <c r="C102" s="252">
        <v>1</v>
      </c>
      <c r="D102" s="252">
        <v>2</v>
      </c>
      <c r="E102" s="252">
        <v>3</v>
      </c>
      <c r="F102" s="252">
        <v>0</v>
      </c>
      <c r="G102" s="252">
        <v>1</v>
      </c>
      <c r="H102" s="252">
        <v>2</v>
      </c>
      <c r="I102" s="252">
        <v>3</v>
      </c>
      <c r="J102" s="252">
        <v>0</v>
      </c>
      <c r="K102" s="252">
        <v>1</v>
      </c>
      <c r="L102" s="252">
        <v>2</v>
      </c>
      <c r="M102" s="252">
        <v>3</v>
      </c>
      <c r="N102" s="252">
        <v>0</v>
      </c>
      <c r="O102" s="252">
        <v>1</v>
      </c>
      <c r="P102" s="252">
        <v>2</v>
      </c>
      <c r="Q102" s="269">
        <v>3</v>
      </c>
      <c r="R102" s="307"/>
    </row>
    <row r="103" spans="1:18" ht="15.75" thickBot="1" x14ac:dyDescent="0.3">
      <c r="A103" s="313"/>
      <c r="B103" s="253"/>
      <c r="C103" s="253"/>
      <c r="D103" s="253"/>
      <c r="E103" s="253"/>
      <c r="F103" s="253"/>
      <c r="G103" s="253"/>
      <c r="H103" s="253"/>
      <c r="I103" s="253"/>
      <c r="J103" s="253"/>
      <c r="K103" s="253"/>
      <c r="L103" s="253"/>
      <c r="M103" s="253"/>
      <c r="N103" s="253"/>
      <c r="O103" s="253"/>
      <c r="P103" s="253"/>
      <c r="Q103" s="270"/>
      <c r="R103" s="308"/>
    </row>
    <row r="104" spans="1:18" x14ac:dyDescent="0.25">
      <c r="A104" s="312" t="s">
        <v>65</v>
      </c>
      <c r="B104" s="262">
        <v>0</v>
      </c>
      <c r="C104" s="262">
        <v>1</v>
      </c>
      <c r="D104" s="262">
        <v>2</v>
      </c>
      <c r="E104" s="262">
        <v>3</v>
      </c>
      <c r="F104" s="262">
        <v>0</v>
      </c>
      <c r="G104" s="262">
        <v>1</v>
      </c>
      <c r="H104" s="262">
        <v>2</v>
      </c>
      <c r="I104" s="262">
        <v>3</v>
      </c>
      <c r="J104" s="262">
        <v>0</v>
      </c>
      <c r="K104" s="262">
        <v>1</v>
      </c>
      <c r="L104" s="262">
        <v>2</v>
      </c>
      <c r="M104" s="262">
        <v>3</v>
      </c>
      <c r="N104" s="262">
        <v>0</v>
      </c>
      <c r="O104" s="262">
        <v>1</v>
      </c>
      <c r="P104" s="262">
        <v>2</v>
      </c>
      <c r="Q104" s="254">
        <v>3</v>
      </c>
      <c r="R104" s="307"/>
    </row>
    <row r="105" spans="1:18" ht="15.75" thickBot="1" x14ac:dyDescent="0.3">
      <c r="A105" s="313"/>
      <c r="B105" s="263"/>
      <c r="C105" s="263"/>
      <c r="D105" s="263"/>
      <c r="E105" s="263"/>
      <c r="F105" s="263"/>
      <c r="G105" s="263"/>
      <c r="H105" s="263"/>
      <c r="I105" s="263"/>
      <c r="J105" s="263"/>
      <c r="K105" s="263"/>
      <c r="L105" s="263"/>
      <c r="M105" s="263"/>
      <c r="N105" s="263"/>
      <c r="O105" s="263"/>
      <c r="P105" s="263"/>
      <c r="Q105" s="255"/>
      <c r="R105" s="308"/>
    </row>
    <row r="106" spans="1:18" x14ac:dyDescent="0.25">
      <c r="A106" s="312" t="s">
        <v>66</v>
      </c>
      <c r="B106" s="252">
        <v>0</v>
      </c>
      <c r="C106" s="252">
        <v>1</v>
      </c>
      <c r="D106" s="252">
        <v>2</v>
      </c>
      <c r="E106" s="252">
        <v>3</v>
      </c>
      <c r="F106" s="252">
        <v>0</v>
      </c>
      <c r="G106" s="252">
        <v>1</v>
      </c>
      <c r="H106" s="252">
        <v>2</v>
      </c>
      <c r="I106" s="252">
        <v>3</v>
      </c>
      <c r="J106" s="252">
        <v>0</v>
      </c>
      <c r="K106" s="252">
        <v>1</v>
      </c>
      <c r="L106" s="252">
        <v>2</v>
      </c>
      <c r="M106" s="252">
        <v>3</v>
      </c>
      <c r="N106" s="252">
        <v>0</v>
      </c>
      <c r="O106" s="252">
        <v>1</v>
      </c>
      <c r="P106" s="252">
        <v>2</v>
      </c>
      <c r="Q106" s="269">
        <v>3</v>
      </c>
      <c r="R106" s="309"/>
    </row>
    <row r="107" spans="1:18" ht="15.75" thickBot="1" x14ac:dyDescent="0.3">
      <c r="A107" s="313"/>
      <c r="B107" s="253"/>
      <c r="C107" s="253"/>
      <c r="D107" s="253"/>
      <c r="E107" s="253"/>
      <c r="F107" s="253"/>
      <c r="G107" s="253"/>
      <c r="H107" s="253"/>
      <c r="I107" s="253"/>
      <c r="J107" s="253"/>
      <c r="K107" s="253"/>
      <c r="L107" s="253"/>
      <c r="M107" s="253"/>
      <c r="N107" s="253"/>
      <c r="O107" s="253"/>
      <c r="P107" s="253"/>
      <c r="Q107" s="270"/>
      <c r="R107" s="310"/>
    </row>
    <row r="108" spans="1:18" ht="30" customHeight="1" thickBot="1" x14ac:dyDescent="0.3">
      <c r="A108" s="515" t="s">
        <v>346</v>
      </c>
      <c r="B108" s="164">
        <v>0</v>
      </c>
      <c r="C108" s="164">
        <v>1</v>
      </c>
      <c r="D108" s="164">
        <v>2</v>
      </c>
      <c r="E108" s="164">
        <v>3</v>
      </c>
      <c r="F108" s="164">
        <v>0</v>
      </c>
      <c r="G108" s="164">
        <v>1</v>
      </c>
      <c r="H108" s="164">
        <v>2</v>
      </c>
      <c r="I108" s="164">
        <v>3</v>
      </c>
      <c r="J108" s="164">
        <v>0</v>
      </c>
      <c r="K108" s="164">
        <v>1</v>
      </c>
      <c r="L108" s="164">
        <v>2</v>
      </c>
      <c r="M108" s="164">
        <v>3</v>
      </c>
      <c r="N108" s="164">
        <v>0</v>
      </c>
      <c r="O108" s="164">
        <v>1</v>
      </c>
      <c r="P108" s="164">
        <v>2</v>
      </c>
      <c r="Q108" s="165">
        <v>3</v>
      </c>
      <c r="R108" s="516"/>
    </row>
    <row r="109" spans="1:18" x14ac:dyDescent="0.25">
      <c r="A109" s="314" t="s">
        <v>67</v>
      </c>
      <c r="B109" s="262">
        <v>0</v>
      </c>
      <c r="C109" s="262">
        <v>1</v>
      </c>
      <c r="D109" s="262">
        <v>2</v>
      </c>
      <c r="E109" s="262">
        <v>3</v>
      </c>
      <c r="F109" s="262">
        <v>0</v>
      </c>
      <c r="G109" s="262">
        <v>1</v>
      </c>
      <c r="H109" s="262">
        <v>2</v>
      </c>
      <c r="I109" s="262">
        <v>3</v>
      </c>
      <c r="J109" s="262">
        <v>0</v>
      </c>
      <c r="K109" s="262">
        <v>1</v>
      </c>
      <c r="L109" s="262">
        <v>2</v>
      </c>
      <c r="M109" s="262">
        <v>3</v>
      </c>
      <c r="N109" s="262">
        <v>0</v>
      </c>
      <c r="O109" s="262">
        <v>1</v>
      </c>
      <c r="P109" s="262">
        <v>2</v>
      </c>
      <c r="Q109" s="254">
        <v>3</v>
      </c>
      <c r="R109" s="307"/>
    </row>
    <row r="110" spans="1:18" ht="15.75" thickBot="1" x14ac:dyDescent="0.3">
      <c r="A110" s="315"/>
      <c r="B110" s="336"/>
      <c r="C110" s="336"/>
      <c r="D110" s="336"/>
      <c r="E110" s="336"/>
      <c r="F110" s="336"/>
      <c r="G110" s="336"/>
      <c r="H110" s="336"/>
      <c r="I110" s="336"/>
      <c r="J110" s="336"/>
      <c r="K110" s="336"/>
      <c r="L110" s="336"/>
      <c r="M110" s="336"/>
      <c r="N110" s="336"/>
      <c r="O110" s="336"/>
      <c r="P110" s="336"/>
      <c r="Q110" s="348"/>
      <c r="R110" s="311"/>
    </row>
    <row r="111" spans="1:18" x14ac:dyDescent="0.25">
      <c r="R111" s="39">
        <f>SUM(R94:R110)</f>
        <v>0</v>
      </c>
    </row>
    <row r="112" spans="1:18" x14ac:dyDescent="0.25">
      <c r="K112" s="18" t="s">
        <v>348</v>
      </c>
    </row>
  </sheetData>
  <mergeCells count="568">
    <mergeCell ref="L109:L110"/>
    <mergeCell ref="M109:M110"/>
    <mergeCell ref="N109:N110"/>
    <mergeCell ref="O109:O110"/>
    <mergeCell ref="P109:P110"/>
    <mergeCell ref="Q109:Q110"/>
    <mergeCell ref="B106:B107"/>
    <mergeCell ref="C106:C107"/>
    <mergeCell ref="D106:D107"/>
    <mergeCell ref="E106:E107"/>
    <mergeCell ref="F106:F107"/>
    <mergeCell ref="G106:G107"/>
    <mergeCell ref="H106:H107"/>
    <mergeCell ref="B109:B110"/>
    <mergeCell ref="C109:C110"/>
    <mergeCell ref="D109:D110"/>
    <mergeCell ref="E109:E110"/>
    <mergeCell ref="F109:F110"/>
    <mergeCell ref="G109:G110"/>
    <mergeCell ref="H109:H110"/>
    <mergeCell ref="I109:I110"/>
    <mergeCell ref="K109:K110"/>
    <mergeCell ref="J109:J110"/>
    <mergeCell ref="L104:L105"/>
    <mergeCell ref="M104:M105"/>
    <mergeCell ref="N104:N105"/>
    <mergeCell ref="O104:O105"/>
    <mergeCell ref="P104:P105"/>
    <mergeCell ref="Q104:Q105"/>
    <mergeCell ref="I106:I107"/>
    <mergeCell ref="J106:J107"/>
    <mergeCell ref="P102:P103"/>
    <mergeCell ref="K106:K107"/>
    <mergeCell ref="L106:L107"/>
    <mergeCell ref="M106:M107"/>
    <mergeCell ref="N106:N107"/>
    <mergeCell ref="O106:O107"/>
    <mergeCell ref="P106:P107"/>
    <mergeCell ref="Q106:Q107"/>
    <mergeCell ref="O102:O103"/>
    <mergeCell ref="Q102:Q103"/>
    <mergeCell ref="C104:C105"/>
    <mergeCell ref="D104:D105"/>
    <mergeCell ref="E104:E105"/>
    <mergeCell ref="F104:F105"/>
    <mergeCell ref="G104:G105"/>
    <mergeCell ref="H104:H105"/>
    <mergeCell ref="I104:I105"/>
    <mergeCell ref="J104:J105"/>
    <mergeCell ref="K104:K105"/>
    <mergeCell ref="B100:B101"/>
    <mergeCell ref="C100:C101"/>
    <mergeCell ref="D100:D101"/>
    <mergeCell ref="E100:E101"/>
    <mergeCell ref="F100:F101"/>
    <mergeCell ref="G100:G101"/>
    <mergeCell ref="H100:H101"/>
    <mergeCell ref="I100:I101"/>
    <mergeCell ref="J100:J101"/>
    <mergeCell ref="D96:D97"/>
    <mergeCell ref="E96:E97"/>
    <mergeCell ref="F96:F97"/>
    <mergeCell ref="G96:G97"/>
    <mergeCell ref="H96:H97"/>
    <mergeCell ref="I96:I97"/>
    <mergeCell ref="J96:J97"/>
    <mergeCell ref="K98:K99"/>
    <mergeCell ref="G98:G99"/>
    <mergeCell ref="H98:H99"/>
    <mergeCell ref="I98:I99"/>
    <mergeCell ref="J98:J99"/>
    <mergeCell ref="O94:O95"/>
    <mergeCell ref="K100:K101"/>
    <mergeCell ref="L100:L101"/>
    <mergeCell ref="M100:M101"/>
    <mergeCell ref="N100:N101"/>
    <mergeCell ref="O100:O101"/>
    <mergeCell ref="P100:P101"/>
    <mergeCell ref="Q100:Q101"/>
    <mergeCell ref="K96:K97"/>
    <mergeCell ref="L98:L99"/>
    <mergeCell ref="M98:M99"/>
    <mergeCell ref="N98:N99"/>
    <mergeCell ref="O98:O99"/>
    <mergeCell ref="C94:C95"/>
    <mergeCell ref="D94:D95"/>
    <mergeCell ref="E94:E95"/>
    <mergeCell ref="F94:F95"/>
    <mergeCell ref="G94:G95"/>
    <mergeCell ref="H94:H95"/>
    <mergeCell ref="I94:I95"/>
    <mergeCell ref="J94:J95"/>
    <mergeCell ref="K94:K95"/>
    <mergeCell ref="F93:I93"/>
    <mergeCell ref="J92:M92"/>
    <mergeCell ref="J93:M93"/>
    <mergeCell ref="N92:Q92"/>
    <mergeCell ref="N93:Q93"/>
    <mergeCell ref="K75:K76"/>
    <mergeCell ref="L75:L76"/>
    <mergeCell ref="M75:M76"/>
    <mergeCell ref="N75:N76"/>
    <mergeCell ref="O75:O76"/>
    <mergeCell ref="P75:P76"/>
    <mergeCell ref="Q75:Q76"/>
    <mergeCell ref="G75:G76"/>
    <mergeCell ref="H75:H76"/>
    <mergeCell ref="I75:I76"/>
    <mergeCell ref="J75:J76"/>
    <mergeCell ref="O77:O78"/>
    <mergeCell ref="P77:P78"/>
    <mergeCell ref="Q77:Q78"/>
    <mergeCell ref="F87:I87"/>
    <mergeCell ref="P71:P72"/>
    <mergeCell ref="Q71:Q72"/>
    <mergeCell ref="B73:B74"/>
    <mergeCell ref="C73:C74"/>
    <mergeCell ref="D73:D74"/>
    <mergeCell ref="E73:E74"/>
    <mergeCell ref="F73:F74"/>
    <mergeCell ref="G73:G74"/>
    <mergeCell ref="H73:H74"/>
    <mergeCell ref="I73:I74"/>
    <mergeCell ref="J73:J74"/>
    <mergeCell ref="K73:K74"/>
    <mergeCell ref="L73:L74"/>
    <mergeCell ref="M73:M74"/>
    <mergeCell ref="N73:N74"/>
    <mergeCell ref="O73:O74"/>
    <mergeCell ref="P73:P74"/>
    <mergeCell ref="Q73:Q74"/>
    <mergeCell ref="G71:G72"/>
    <mergeCell ref="H71:H72"/>
    <mergeCell ref="I71:I72"/>
    <mergeCell ref="J71:J72"/>
    <mergeCell ref="K71:K72"/>
    <mergeCell ref="L71:L72"/>
    <mergeCell ref="M71:M72"/>
    <mergeCell ref="N71:N72"/>
    <mergeCell ref="O71:O72"/>
    <mergeCell ref="A71:A72"/>
    <mergeCell ref="A73:A74"/>
    <mergeCell ref="A75:A76"/>
    <mergeCell ref="B71:B72"/>
    <mergeCell ref="C71:C72"/>
    <mergeCell ref="D71:D72"/>
    <mergeCell ref="E71:E72"/>
    <mergeCell ref="F71:F72"/>
    <mergeCell ref="B75:B76"/>
    <mergeCell ref="C75:C76"/>
    <mergeCell ref="D75:D76"/>
    <mergeCell ref="E75:E76"/>
    <mergeCell ref="F75:F76"/>
    <mergeCell ref="L52:L53"/>
    <mergeCell ref="M52:M53"/>
    <mergeCell ref="N52:N53"/>
    <mergeCell ref="P52:P53"/>
    <mergeCell ref="Q52:Q53"/>
    <mergeCell ref="O52:O53"/>
    <mergeCell ref="G52:G53"/>
    <mergeCell ref="H52:H53"/>
    <mergeCell ref="L47:L48"/>
    <mergeCell ref="M47:M48"/>
    <mergeCell ref="N47:N48"/>
    <mergeCell ref="P47:P48"/>
    <mergeCell ref="Q47:Q48"/>
    <mergeCell ref="K49:K50"/>
    <mergeCell ref="L49:L50"/>
    <mergeCell ref="M49:M50"/>
    <mergeCell ref="N49:N50"/>
    <mergeCell ref="O49:O50"/>
    <mergeCell ref="P49:P50"/>
    <mergeCell ref="Q49:Q50"/>
    <mergeCell ref="G47:G48"/>
    <mergeCell ref="H47:H48"/>
    <mergeCell ref="I47:I48"/>
    <mergeCell ref="B49:B50"/>
    <mergeCell ref="C49:C50"/>
    <mergeCell ref="D49:D50"/>
    <mergeCell ref="E49:E50"/>
    <mergeCell ref="F49:F50"/>
    <mergeCell ref="G49:G50"/>
    <mergeCell ref="H49:H50"/>
    <mergeCell ref="I49:I50"/>
    <mergeCell ref="J49:J50"/>
    <mergeCell ref="B45:B46"/>
    <mergeCell ref="C45:C46"/>
    <mergeCell ref="D45:D46"/>
    <mergeCell ref="E45:E46"/>
    <mergeCell ref="F45:F46"/>
    <mergeCell ref="G45:G46"/>
    <mergeCell ref="H45:H46"/>
    <mergeCell ref="I45:I46"/>
    <mergeCell ref="J45:J46"/>
    <mergeCell ref="F47:F48"/>
    <mergeCell ref="D41:D42"/>
    <mergeCell ref="E41:E42"/>
    <mergeCell ref="F41:F42"/>
    <mergeCell ref="G41:G42"/>
    <mergeCell ref="H41:H42"/>
    <mergeCell ref="I41:I42"/>
    <mergeCell ref="J41:J42"/>
    <mergeCell ref="H43:H44"/>
    <mergeCell ref="I43:I44"/>
    <mergeCell ref="J43:J44"/>
    <mergeCell ref="D43:D44"/>
    <mergeCell ref="E43:E44"/>
    <mergeCell ref="F43:F44"/>
    <mergeCell ref="G43:G44"/>
    <mergeCell ref="L39:L40"/>
    <mergeCell ref="L41:L42"/>
    <mergeCell ref="L43:L44"/>
    <mergeCell ref="N41:N42"/>
    <mergeCell ref="O41:O42"/>
    <mergeCell ref="P41:P42"/>
    <mergeCell ref="Q41:Q42"/>
    <mergeCell ref="M41:M42"/>
    <mergeCell ref="J47:J48"/>
    <mergeCell ref="K47:K48"/>
    <mergeCell ref="K45:K46"/>
    <mergeCell ref="L45:L46"/>
    <mergeCell ref="M45:M46"/>
    <mergeCell ref="N45:N46"/>
    <mergeCell ref="O45:O46"/>
    <mergeCell ref="P45:P46"/>
    <mergeCell ref="Q45:Q46"/>
    <mergeCell ref="M43:M44"/>
    <mergeCell ref="K43:K44"/>
    <mergeCell ref="N43:N44"/>
    <mergeCell ref="O43:O44"/>
    <mergeCell ref="P43:P44"/>
    <mergeCell ref="Q43:Q44"/>
    <mergeCell ref="J18:J19"/>
    <mergeCell ref="K18:K19"/>
    <mergeCell ref="C43:C44"/>
    <mergeCell ref="B43:B44"/>
    <mergeCell ref="K41:K42"/>
    <mergeCell ref="C41:C42"/>
    <mergeCell ref="B41:B42"/>
    <mergeCell ref="I39:I40"/>
    <mergeCell ref="J39:J40"/>
    <mergeCell ref="K39:K40"/>
    <mergeCell ref="O16:O17"/>
    <mergeCell ref="P16:P17"/>
    <mergeCell ref="O39:O40"/>
    <mergeCell ref="P39:P40"/>
    <mergeCell ref="Q39:Q40"/>
    <mergeCell ref="Q18:Q19"/>
    <mergeCell ref="B37:B38"/>
    <mergeCell ref="C37:C38"/>
    <mergeCell ref="D37:D38"/>
    <mergeCell ref="E37:E38"/>
    <mergeCell ref="F37:F38"/>
    <mergeCell ref="G37:G38"/>
    <mergeCell ref="H37:H38"/>
    <mergeCell ref="I37:I38"/>
    <mergeCell ref="J37:J38"/>
    <mergeCell ref="K37:K38"/>
    <mergeCell ref="L37:L38"/>
    <mergeCell ref="M37:M38"/>
    <mergeCell ref="N37:N38"/>
    <mergeCell ref="O37:O38"/>
    <mergeCell ref="P37:P38"/>
    <mergeCell ref="Q37:Q38"/>
    <mergeCell ref="H18:H19"/>
    <mergeCell ref="I18:I19"/>
    <mergeCell ref="F16:F17"/>
    <mergeCell ref="G16:G17"/>
    <mergeCell ref="H16:H17"/>
    <mergeCell ref="I16:I17"/>
    <mergeCell ref="J16:J17"/>
    <mergeCell ref="K16:K17"/>
    <mergeCell ref="L16:L17"/>
    <mergeCell ref="M16:M17"/>
    <mergeCell ref="N16:N17"/>
    <mergeCell ref="Q16:Q17"/>
    <mergeCell ref="A16:A17"/>
    <mergeCell ref="A18:A19"/>
    <mergeCell ref="B14:B15"/>
    <mergeCell ref="C14:C15"/>
    <mergeCell ref="D14:D15"/>
    <mergeCell ref="E14:E15"/>
    <mergeCell ref="F14:F15"/>
    <mergeCell ref="G14:G15"/>
    <mergeCell ref="B18:B19"/>
    <mergeCell ref="C18:C19"/>
    <mergeCell ref="D18:D19"/>
    <mergeCell ref="E18:E19"/>
    <mergeCell ref="F18:F19"/>
    <mergeCell ref="G18:G19"/>
    <mergeCell ref="L18:L19"/>
    <mergeCell ref="M18:M19"/>
    <mergeCell ref="N18:N19"/>
    <mergeCell ref="O18:O19"/>
    <mergeCell ref="P18:P19"/>
    <mergeCell ref="B16:B17"/>
    <mergeCell ref="C16:C17"/>
    <mergeCell ref="D16:D17"/>
    <mergeCell ref="E16:E17"/>
    <mergeCell ref="J12:J13"/>
    <mergeCell ref="K12:K13"/>
    <mergeCell ref="L12:L13"/>
    <mergeCell ref="M12:M13"/>
    <mergeCell ref="N12:N13"/>
    <mergeCell ref="O12:O13"/>
    <mergeCell ref="P12:P13"/>
    <mergeCell ref="Q12:Q13"/>
    <mergeCell ref="A14:A15"/>
    <mergeCell ref="H14:H15"/>
    <mergeCell ref="I14:I15"/>
    <mergeCell ref="J14:J15"/>
    <mergeCell ref="K14:K15"/>
    <mergeCell ref="L14:L15"/>
    <mergeCell ref="M14:M15"/>
    <mergeCell ref="N14:N15"/>
    <mergeCell ref="O14:O15"/>
    <mergeCell ref="P14:P15"/>
    <mergeCell ref="Q14:Q15"/>
    <mergeCell ref="A1:A9"/>
    <mergeCell ref="B1:E1"/>
    <mergeCell ref="B2:E2"/>
    <mergeCell ref="B3:E3"/>
    <mergeCell ref="B4:E4"/>
    <mergeCell ref="F1:I1"/>
    <mergeCell ref="F2:I2"/>
    <mergeCell ref="F3:I3"/>
    <mergeCell ref="F4:I4"/>
    <mergeCell ref="B5:E5"/>
    <mergeCell ref="B6:E6"/>
    <mergeCell ref="F5:I5"/>
    <mergeCell ref="F6:I6"/>
    <mergeCell ref="J5:M5"/>
    <mergeCell ref="J6:M6"/>
    <mergeCell ref="N5:Q5"/>
    <mergeCell ref="N6:Q6"/>
    <mergeCell ref="J1:M1"/>
    <mergeCell ref="J2:M2"/>
    <mergeCell ref="J3:M3"/>
    <mergeCell ref="J4:M4"/>
    <mergeCell ref="N1:Q1"/>
    <mergeCell ref="N2:Q2"/>
    <mergeCell ref="N3:Q3"/>
    <mergeCell ref="N4:Q4"/>
    <mergeCell ref="N10:Q10"/>
    <mergeCell ref="N11:Q11"/>
    <mergeCell ref="A12:A13"/>
    <mergeCell ref="A26:A34"/>
    <mergeCell ref="B26:E26"/>
    <mergeCell ref="B27:E27"/>
    <mergeCell ref="B28:E28"/>
    <mergeCell ref="B29:E29"/>
    <mergeCell ref="F26:I26"/>
    <mergeCell ref="F27:I27"/>
    <mergeCell ref="B10:E10"/>
    <mergeCell ref="B11:E11"/>
    <mergeCell ref="F10:I10"/>
    <mergeCell ref="F11:I11"/>
    <mergeCell ref="J10:M10"/>
    <mergeCell ref="J11:M11"/>
    <mergeCell ref="B12:B13"/>
    <mergeCell ref="C12:C13"/>
    <mergeCell ref="D12:D13"/>
    <mergeCell ref="E12:E13"/>
    <mergeCell ref="F12:F13"/>
    <mergeCell ref="G12:G13"/>
    <mergeCell ref="H12:H13"/>
    <mergeCell ref="I12:I13"/>
    <mergeCell ref="N26:Q26"/>
    <mergeCell ref="N27:Q27"/>
    <mergeCell ref="N28:Q28"/>
    <mergeCell ref="N29:Q29"/>
    <mergeCell ref="B30:E30"/>
    <mergeCell ref="B31:E31"/>
    <mergeCell ref="F30:I30"/>
    <mergeCell ref="F31:I31"/>
    <mergeCell ref="J30:M30"/>
    <mergeCell ref="J31:M31"/>
    <mergeCell ref="F28:I28"/>
    <mergeCell ref="F29:I29"/>
    <mergeCell ref="J26:M26"/>
    <mergeCell ref="J27:M27"/>
    <mergeCell ref="J28:M28"/>
    <mergeCell ref="J29:M29"/>
    <mergeCell ref="A37:A38"/>
    <mergeCell ref="A41:A42"/>
    <mergeCell ref="A39:A40"/>
    <mergeCell ref="A45:A46"/>
    <mergeCell ref="N30:Q30"/>
    <mergeCell ref="N31:Q31"/>
    <mergeCell ref="B35:E35"/>
    <mergeCell ref="B36:E36"/>
    <mergeCell ref="F35:I35"/>
    <mergeCell ref="F36:I36"/>
    <mergeCell ref="J35:M35"/>
    <mergeCell ref="J36:M36"/>
    <mergeCell ref="N35:Q35"/>
    <mergeCell ref="N36:Q36"/>
    <mergeCell ref="A43:A44"/>
    <mergeCell ref="B39:B40"/>
    <mergeCell ref="C39:C40"/>
    <mergeCell ref="D39:D40"/>
    <mergeCell ref="E39:E40"/>
    <mergeCell ref="F39:F40"/>
    <mergeCell ref="G39:G40"/>
    <mergeCell ref="H39:H40"/>
    <mergeCell ref="M39:M40"/>
    <mergeCell ref="N39:N40"/>
    <mergeCell ref="N64:Q64"/>
    <mergeCell ref="N65:Q65"/>
    <mergeCell ref="A47:A48"/>
    <mergeCell ref="A52:A53"/>
    <mergeCell ref="A60:A68"/>
    <mergeCell ref="B60:E60"/>
    <mergeCell ref="B61:E61"/>
    <mergeCell ref="B62:E62"/>
    <mergeCell ref="B63:E63"/>
    <mergeCell ref="A49:A50"/>
    <mergeCell ref="B47:B48"/>
    <mergeCell ref="C47:C48"/>
    <mergeCell ref="D47:D48"/>
    <mergeCell ref="E47:E48"/>
    <mergeCell ref="B52:B53"/>
    <mergeCell ref="C52:C53"/>
    <mergeCell ref="D52:D53"/>
    <mergeCell ref="E52:E53"/>
    <mergeCell ref="I52:I53"/>
    <mergeCell ref="J52:J53"/>
    <mergeCell ref="K52:K53"/>
    <mergeCell ref="F52:F53"/>
    <mergeCell ref="O47:O48"/>
    <mergeCell ref="B64:E64"/>
    <mergeCell ref="F65:I65"/>
    <mergeCell ref="J64:M64"/>
    <mergeCell ref="J65:M65"/>
    <mergeCell ref="F60:I60"/>
    <mergeCell ref="F61:I61"/>
    <mergeCell ref="F62:I62"/>
    <mergeCell ref="F63:I63"/>
    <mergeCell ref="J60:M60"/>
    <mergeCell ref="J61:M61"/>
    <mergeCell ref="J62:M62"/>
    <mergeCell ref="J63:M63"/>
    <mergeCell ref="B69:E69"/>
    <mergeCell ref="B70:E70"/>
    <mergeCell ref="F69:I69"/>
    <mergeCell ref="F70:I70"/>
    <mergeCell ref="J69:M69"/>
    <mergeCell ref="J70:M70"/>
    <mergeCell ref="N69:Q69"/>
    <mergeCell ref="N70:Q70"/>
    <mergeCell ref="R1:R11"/>
    <mergeCell ref="R12:R13"/>
    <mergeCell ref="R14:R15"/>
    <mergeCell ref="R16:R17"/>
    <mergeCell ref="R18:R19"/>
    <mergeCell ref="R26:R36"/>
    <mergeCell ref="R37:R38"/>
    <mergeCell ref="R39:R40"/>
    <mergeCell ref="R52:R53"/>
    <mergeCell ref="R60:R70"/>
    <mergeCell ref="N60:Q60"/>
    <mergeCell ref="N61:Q61"/>
    <mergeCell ref="N62:Q62"/>
    <mergeCell ref="N63:Q63"/>
    <mergeCell ref="B65:E65"/>
    <mergeCell ref="F64:I64"/>
    <mergeCell ref="R71:R72"/>
    <mergeCell ref="R73:R74"/>
    <mergeCell ref="R41:R42"/>
    <mergeCell ref="R43:R44"/>
    <mergeCell ref="R45:R46"/>
    <mergeCell ref="R47:R48"/>
    <mergeCell ref="R49:R50"/>
    <mergeCell ref="R75:R76"/>
    <mergeCell ref="R77:R78"/>
    <mergeCell ref="A83:A91"/>
    <mergeCell ref="B83:E83"/>
    <mergeCell ref="B84:E84"/>
    <mergeCell ref="B85:E85"/>
    <mergeCell ref="B86:E86"/>
    <mergeCell ref="F83:I83"/>
    <mergeCell ref="F84:I84"/>
    <mergeCell ref="F85:I85"/>
    <mergeCell ref="A77:A78"/>
    <mergeCell ref="B77:B78"/>
    <mergeCell ref="C77:C78"/>
    <mergeCell ref="D77:D78"/>
    <mergeCell ref="E77:E78"/>
    <mergeCell ref="F77:F78"/>
    <mergeCell ref="G77:G78"/>
    <mergeCell ref="H77:H78"/>
    <mergeCell ref="I77:I78"/>
    <mergeCell ref="F88:I88"/>
    <mergeCell ref="F86:I86"/>
    <mergeCell ref="B87:E87"/>
    <mergeCell ref="B88:E88"/>
    <mergeCell ref="J77:J78"/>
    <mergeCell ref="K77:K78"/>
    <mergeCell ref="L77:L78"/>
    <mergeCell ref="M77:M78"/>
    <mergeCell ref="N77:N78"/>
    <mergeCell ref="R83:R93"/>
    <mergeCell ref="R94:R95"/>
    <mergeCell ref="N87:Q87"/>
    <mergeCell ref="N88:Q88"/>
    <mergeCell ref="P94:P95"/>
    <mergeCell ref="Q94:Q95"/>
    <mergeCell ref="J87:M87"/>
    <mergeCell ref="J88:M88"/>
    <mergeCell ref="J83:M83"/>
    <mergeCell ref="J84:M84"/>
    <mergeCell ref="J85:M85"/>
    <mergeCell ref="J86:M86"/>
    <mergeCell ref="N83:Q83"/>
    <mergeCell ref="N84:Q84"/>
    <mergeCell ref="N85:Q85"/>
    <mergeCell ref="N86:Q86"/>
    <mergeCell ref="L94:L95"/>
    <mergeCell ref="M94:M95"/>
    <mergeCell ref="N94:N95"/>
    <mergeCell ref="N102:N103"/>
    <mergeCell ref="R96:R97"/>
    <mergeCell ref="R98:R99"/>
    <mergeCell ref="R100:R101"/>
    <mergeCell ref="A94:A95"/>
    <mergeCell ref="A96:A97"/>
    <mergeCell ref="A98:A99"/>
    <mergeCell ref="A100:A101"/>
    <mergeCell ref="L96:L97"/>
    <mergeCell ref="M96:M97"/>
    <mergeCell ref="N96:N97"/>
    <mergeCell ref="O96:O97"/>
    <mergeCell ref="P96:P97"/>
    <mergeCell ref="Q96:Q97"/>
    <mergeCell ref="B98:B99"/>
    <mergeCell ref="C98:C99"/>
    <mergeCell ref="D98:D99"/>
    <mergeCell ref="E98:E99"/>
    <mergeCell ref="F98:F99"/>
    <mergeCell ref="P98:P99"/>
    <mergeCell ref="Q98:Q99"/>
    <mergeCell ref="B96:B97"/>
    <mergeCell ref="C96:C97"/>
    <mergeCell ref="B94:B95"/>
    <mergeCell ref="B104:B105"/>
    <mergeCell ref="B92:E92"/>
    <mergeCell ref="B93:E93"/>
    <mergeCell ref="F92:I92"/>
    <mergeCell ref="R102:R103"/>
    <mergeCell ref="R104:R105"/>
    <mergeCell ref="R106:R107"/>
    <mergeCell ref="R109:R110"/>
    <mergeCell ref="A104:A105"/>
    <mergeCell ref="A106:A107"/>
    <mergeCell ref="A109:A110"/>
    <mergeCell ref="A102:A103"/>
    <mergeCell ref="B102:B103"/>
    <mergeCell ref="C102:C103"/>
    <mergeCell ref="D102:D103"/>
    <mergeCell ref="E102:E103"/>
    <mergeCell ref="F102:F103"/>
    <mergeCell ref="G102:G103"/>
    <mergeCell ref="H102:H103"/>
    <mergeCell ref="I102:I103"/>
    <mergeCell ref="J102:J103"/>
    <mergeCell ref="K102:K103"/>
    <mergeCell ref="L102:L103"/>
    <mergeCell ref="M102:M10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17763-7329-4B64-BD0D-67B6FDC765C9}">
  <dimension ref="A1:W51"/>
  <sheetViews>
    <sheetView workbookViewId="0">
      <selection activeCell="O29" sqref="O29"/>
    </sheetView>
  </sheetViews>
  <sheetFormatPr baseColWidth="10" defaultColWidth="11.42578125" defaultRowHeight="15" x14ac:dyDescent="0.25"/>
  <sheetData>
    <row r="1" spans="1:23" ht="18.75" x14ac:dyDescent="0.25">
      <c r="A1" s="413" t="s">
        <v>309</v>
      </c>
      <c r="B1" s="414"/>
      <c r="C1" s="414"/>
      <c r="D1" s="414"/>
      <c r="E1" s="414"/>
      <c r="F1" s="414"/>
      <c r="G1" s="414"/>
      <c r="H1" s="414"/>
      <c r="I1" s="414"/>
      <c r="J1" s="414"/>
      <c r="K1" s="414"/>
      <c r="L1" s="177" t="s">
        <v>337</v>
      </c>
      <c r="M1" s="178"/>
      <c r="N1" s="178"/>
      <c r="O1" s="178"/>
      <c r="P1" s="179"/>
      <c r="Q1" s="126"/>
      <c r="R1" s="97"/>
      <c r="S1" s="97"/>
      <c r="T1" s="97"/>
      <c r="U1" s="97"/>
      <c r="V1" s="97"/>
      <c r="W1" s="97"/>
    </row>
    <row r="2" spans="1:23" ht="19.5" thickBot="1" x14ac:dyDescent="0.3">
      <c r="A2" s="415"/>
      <c r="B2" s="416"/>
      <c r="C2" s="416"/>
      <c r="D2" s="416"/>
      <c r="E2" s="416"/>
      <c r="F2" s="416"/>
      <c r="G2" s="416"/>
      <c r="H2" s="416"/>
      <c r="I2" s="416"/>
      <c r="J2" s="416"/>
      <c r="K2" s="416"/>
      <c r="L2" s="180"/>
      <c r="M2" s="181"/>
      <c r="N2" s="181"/>
      <c r="O2" s="181"/>
      <c r="P2" s="182"/>
      <c r="Q2" s="126"/>
      <c r="R2" s="97"/>
      <c r="S2" s="97"/>
      <c r="T2" s="97"/>
      <c r="U2" s="97"/>
      <c r="V2" s="97"/>
      <c r="W2" s="97"/>
    </row>
    <row r="3" spans="1:23" ht="19.5" thickBot="1" x14ac:dyDescent="0.3">
      <c r="A3" s="127"/>
      <c r="B3" s="127"/>
      <c r="C3" s="127"/>
      <c r="D3" s="127"/>
      <c r="E3" s="127"/>
      <c r="F3" s="127"/>
      <c r="G3" s="97"/>
      <c r="H3" s="97"/>
      <c r="I3" s="97"/>
      <c r="J3" s="97"/>
      <c r="K3" s="97"/>
      <c r="L3" s="97"/>
      <c r="M3" s="97"/>
      <c r="N3" s="97"/>
      <c r="O3" s="97"/>
      <c r="P3" s="97"/>
      <c r="Q3" s="97"/>
      <c r="R3" s="97"/>
      <c r="S3" s="97"/>
      <c r="T3" s="97"/>
      <c r="U3" s="97"/>
      <c r="V3" s="97"/>
      <c r="W3" s="97"/>
    </row>
    <row r="4" spans="1:23" ht="15" customHeight="1" x14ac:dyDescent="0.25">
      <c r="A4" s="417" t="s">
        <v>310</v>
      </c>
      <c r="B4" s="418"/>
      <c r="C4" s="418"/>
      <c r="D4" s="418"/>
      <c r="E4" s="418"/>
      <c r="F4" s="418"/>
      <c r="G4" s="418"/>
      <c r="H4" s="418"/>
      <c r="I4" s="418"/>
      <c r="J4" s="418"/>
      <c r="K4" s="419"/>
      <c r="L4" s="97"/>
      <c r="M4" s="401" t="s">
        <v>311</v>
      </c>
      <c r="N4" s="402"/>
      <c r="O4" s="402"/>
      <c r="P4" s="402"/>
      <c r="Q4" s="402"/>
      <c r="R4" s="403"/>
      <c r="S4" s="97"/>
      <c r="T4" s="97"/>
      <c r="U4" s="97"/>
      <c r="V4" s="97"/>
      <c r="W4" s="97"/>
    </row>
    <row r="5" spans="1:23" ht="3" customHeight="1" x14ac:dyDescent="0.25">
      <c r="A5" s="410" t="s">
        <v>312</v>
      </c>
      <c r="B5" s="411"/>
      <c r="C5" s="411"/>
      <c r="D5" s="411"/>
      <c r="E5" s="411"/>
      <c r="F5" s="411"/>
      <c r="G5" s="411"/>
      <c r="H5" s="411"/>
      <c r="I5" s="411"/>
      <c r="J5" s="411"/>
      <c r="K5" s="412"/>
      <c r="L5" s="97"/>
      <c r="M5" s="404"/>
      <c r="N5" s="405"/>
      <c r="O5" s="405"/>
      <c r="P5" s="405"/>
      <c r="Q5" s="405"/>
      <c r="R5" s="406"/>
      <c r="S5" s="97"/>
      <c r="T5" s="97"/>
      <c r="U5" s="97"/>
      <c r="V5" s="97"/>
      <c r="W5" s="97"/>
    </row>
    <row r="6" spans="1:23" ht="7.5" customHeight="1" x14ac:dyDescent="0.25">
      <c r="A6" s="410"/>
      <c r="B6" s="411"/>
      <c r="C6" s="411"/>
      <c r="D6" s="411"/>
      <c r="E6" s="411"/>
      <c r="F6" s="411"/>
      <c r="G6" s="411"/>
      <c r="H6" s="411"/>
      <c r="I6" s="411"/>
      <c r="J6" s="411"/>
      <c r="K6" s="412"/>
      <c r="L6" s="97"/>
      <c r="M6" s="404"/>
      <c r="N6" s="405"/>
      <c r="O6" s="405"/>
      <c r="P6" s="405"/>
      <c r="Q6" s="405"/>
      <c r="R6" s="406"/>
      <c r="S6" s="97"/>
      <c r="T6" s="97"/>
      <c r="U6" s="97"/>
      <c r="V6" s="97"/>
      <c r="W6" s="97"/>
    </row>
    <row r="7" spans="1:23" x14ac:dyDescent="0.25">
      <c r="A7" s="410"/>
      <c r="B7" s="411"/>
      <c r="C7" s="411"/>
      <c r="D7" s="411"/>
      <c r="E7" s="411"/>
      <c r="F7" s="411"/>
      <c r="G7" s="411"/>
      <c r="H7" s="411"/>
      <c r="I7" s="411"/>
      <c r="J7" s="411"/>
      <c r="K7" s="412"/>
      <c r="L7" s="97"/>
      <c r="M7" s="404"/>
      <c r="N7" s="405"/>
      <c r="O7" s="405"/>
      <c r="P7" s="405"/>
      <c r="Q7" s="405"/>
      <c r="R7" s="406"/>
      <c r="S7" s="97"/>
      <c r="T7" s="97"/>
      <c r="U7" s="97"/>
      <c r="V7" s="97"/>
      <c r="W7" s="97"/>
    </row>
    <row r="8" spans="1:23" x14ac:dyDescent="0.25">
      <c r="A8" s="410"/>
      <c r="B8" s="411"/>
      <c r="C8" s="411"/>
      <c r="D8" s="411"/>
      <c r="E8" s="411"/>
      <c r="F8" s="411"/>
      <c r="G8" s="411"/>
      <c r="H8" s="411"/>
      <c r="I8" s="411"/>
      <c r="J8" s="411"/>
      <c r="K8" s="412"/>
      <c r="L8" s="97"/>
      <c r="M8" s="404"/>
      <c r="N8" s="405"/>
      <c r="O8" s="405"/>
      <c r="P8" s="405"/>
      <c r="Q8" s="405"/>
      <c r="R8" s="406"/>
      <c r="S8" s="97"/>
      <c r="T8" s="97"/>
      <c r="U8" s="97"/>
      <c r="V8" s="97"/>
      <c r="W8" s="97"/>
    </row>
    <row r="9" spans="1:23" x14ac:dyDescent="0.25">
      <c r="A9" s="410"/>
      <c r="B9" s="411"/>
      <c r="C9" s="411"/>
      <c r="D9" s="411"/>
      <c r="E9" s="411"/>
      <c r="F9" s="411"/>
      <c r="G9" s="411"/>
      <c r="H9" s="411"/>
      <c r="I9" s="411"/>
      <c r="J9" s="411"/>
      <c r="K9" s="412"/>
      <c r="L9" s="97"/>
      <c r="M9" s="404"/>
      <c r="N9" s="405"/>
      <c r="O9" s="405"/>
      <c r="P9" s="405"/>
      <c r="Q9" s="405"/>
      <c r="R9" s="406"/>
      <c r="S9" s="97"/>
      <c r="T9" s="97"/>
      <c r="U9" s="97"/>
      <c r="V9" s="97"/>
      <c r="W9" s="97"/>
    </row>
    <row r="10" spans="1:23" ht="15" customHeight="1" x14ac:dyDescent="0.25">
      <c r="A10" s="410" t="s">
        <v>313</v>
      </c>
      <c r="B10" s="411"/>
      <c r="C10" s="411"/>
      <c r="D10" s="411"/>
      <c r="E10" s="411"/>
      <c r="F10" s="411"/>
      <c r="G10" s="411"/>
      <c r="H10" s="411"/>
      <c r="I10" s="411"/>
      <c r="J10" s="411"/>
      <c r="K10" s="412"/>
      <c r="L10" s="97"/>
      <c r="M10" s="404"/>
      <c r="N10" s="405"/>
      <c r="O10" s="405"/>
      <c r="P10" s="405"/>
      <c r="Q10" s="405"/>
      <c r="R10" s="406"/>
      <c r="S10" s="97"/>
      <c r="T10" s="97"/>
      <c r="U10" s="97"/>
      <c r="V10" s="97"/>
      <c r="W10" s="97"/>
    </row>
    <row r="11" spans="1:23" x14ac:dyDescent="0.25">
      <c r="A11" s="410"/>
      <c r="B11" s="411"/>
      <c r="C11" s="411"/>
      <c r="D11" s="411"/>
      <c r="E11" s="411"/>
      <c r="F11" s="411"/>
      <c r="G11" s="411"/>
      <c r="H11" s="411"/>
      <c r="I11" s="411"/>
      <c r="J11" s="411"/>
      <c r="K11" s="412"/>
      <c r="L11" s="97"/>
      <c r="M11" s="404"/>
      <c r="N11" s="405"/>
      <c r="O11" s="405"/>
      <c r="P11" s="405"/>
      <c r="Q11" s="405"/>
      <c r="R11" s="406"/>
      <c r="S11" s="97"/>
      <c r="T11" s="97"/>
      <c r="U11" s="97"/>
      <c r="V11" s="97"/>
      <c r="W11" s="97"/>
    </row>
    <row r="12" spans="1:23" ht="15" customHeight="1" x14ac:dyDescent="0.25">
      <c r="A12" s="410" t="s">
        <v>314</v>
      </c>
      <c r="B12" s="411"/>
      <c r="C12" s="411"/>
      <c r="D12" s="411"/>
      <c r="E12" s="411"/>
      <c r="F12" s="411"/>
      <c r="G12" s="411"/>
      <c r="H12" s="411"/>
      <c r="I12" s="411"/>
      <c r="J12" s="411"/>
      <c r="K12" s="412"/>
      <c r="L12" s="97"/>
      <c r="M12" s="404"/>
      <c r="N12" s="405"/>
      <c r="O12" s="405"/>
      <c r="P12" s="405"/>
      <c r="Q12" s="405"/>
      <c r="R12" s="406"/>
      <c r="S12" s="97"/>
      <c r="T12" s="97"/>
      <c r="U12" s="97"/>
      <c r="V12" s="97"/>
      <c r="W12" s="97"/>
    </row>
    <row r="13" spans="1:23" x14ac:dyDescent="0.25">
      <c r="A13" s="410"/>
      <c r="B13" s="411"/>
      <c r="C13" s="411"/>
      <c r="D13" s="411"/>
      <c r="E13" s="411"/>
      <c r="F13" s="411"/>
      <c r="G13" s="411"/>
      <c r="H13" s="411"/>
      <c r="I13" s="411"/>
      <c r="J13" s="411"/>
      <c r="K13" s="412"/>
      <c r="L13" s="97"/>
      <c r="M13" s="404"/>
      <c r="N13" s="405"/>
      <c r="O13" s="405"/>
      <c r="P13" s="405"/>
      <c r="Q13" s="405"/>
      <c r="R13" s="406"/>
      <c r="S13" s="97"/>
      <c r="T13" s="97"/>
      <c r="U13" s="97"/>
      <c r="V13" s="97"/>
      <c r="W13" s="97"/>
    </row>
    <row r="14" spans="1:23" ht="1.5" customHeight="1" x14ac:dyDescent="0.25">
      <c r="A14" s="410" t="s">
        <v>315</v>
      </c>
      <c r="B14" s="411"/>
      <c r="C14" s="411"/>
      <c r="D14" s="411"/>
      <c r="E14" s="411"/>
      <c r="F14" s="411"/>
      <c r="G14" s="411"/>
      <c r="H14" s="411"/>
      <c r="I14" s="411"/>
      <c r="J14" s="411"/>
      <c r="K14" s="412"/>
      <c r="L14" s="97"/>
      <c r="M14" s="404"/>
      <c r="N14" s="405"/>
      <c r="O14" s="405"/>
      <c r="P14" s="405"/>
      <c r="Q14" s="405"/>
      <c r="R14" s="406"/>
      <c r="S14" s="97"/>
      <c r="T14" s="97"/>
      <c r="U14" s="97"/>
      <c r="V14" s="97"/>
      <c r="W14" s="97"/>
    </row>
    <row r="15" spans="1:23" x14ac:dyDescent="0.25">
      <c r="A15" s="410"/>
      <c r="B15" s="411"/>
      <c r="C15" s="411"/>
      <c r="D15" s="411"/>
      <c r="E15" s="411"/>
      <c r="F15" s="411"/>
      <c r="G15" s="411"/>
      <c r="H15" s="411"/>
      <c r="I15" s="411"/>
      <c r="J15" s="411"/>
      <c r="K15" s="412"/>
      <c r="L15" s="97"/>
      <c r="M15" s="404"/>
      <c r="N15" s="405"/>
      <c r="O15" s="405"/>
      <c r="P15" s="405"/>
      <c r="Q15" s="405"/>
      <c r="R15" s="406"/>
      <c r="S15" s="97"/>
      <c r="T15" s="97"/>
      <c r="U15" s="97"/>
      <c r="V15" s="97"/>
      <c r="W15" s="97"/>
    </row>
    <row r="16" spans="1:23" x14ac:dyDescent="0.25">
      <c r="A16" s="410"/>
      <c r="B16" s="411"/>
      <c r="C16" s="411"/>
      <c r="D16" s="411"/>
      <c r="E16" s="411"/>
      <c r="F16" s="411"/>
      <c r="G16" s="411"/>
      <c r="H16" s="411"/>
      <c r="I16" s="411"/>
      <c r="J16" s="411"/>
      <c r="K16" s="412"/>
      <c r="L16" s="97"/>
      <c r="M16" s="404"/>
      <c r="N16" s="405"/>
      <c r="O16" s="405"/>
      <c r="P16" s="405"/>
      <c r="Q16" s="405"/>
      <c r="R16" s="406"/>
      <c r="S16" s="97"/>
      <c r="T16" s="97"/>
      <c r="U16" s="97"/>
      <c r="V16" s="97"/>
      <c r="W16" s="97"/>
    </row>
    <row r="17" spans="1:23" ht="15" customHeight="1" x14ac:dyDescent="0.25">
      <c r="A17" s="410" t="s">
        <v>316</v>
      </c>
      <c r="B17" s="411"/>
      <c r="C17" s="411"/>
      <c r="D17" s="411"/>
      <c r="E17" s="411"/>
      <c r="F17" s="411"/>
      <c r="G17" s="411"/>
      <c r="H17" s="411"/>
      <c r="I17" s="411"/>
      <c r="J17" s="411"/>
      <c r="K17" s="412"/>
      <c r="L17" s="97"/>
      <c r="M17" s="404"/>
      <c r="N17" s="405"/>
      <c r="O17" s="405"/>
      <c r="P17" s="405"/>
      <c r="Q17" s="405"/>
      <c r="R17" s="406"/>
      <c r="S17" s="97"/>
      <c r="T17" s="97"/>
      <c r="U17" s="97"/>
      <c r="V17" s="97"/>
      <c r="W17" s="97"/>
    </row>
    <row r="18" spans="1:23" x14ac:dyDescent="0.25">
      <c r="A18" s="410"/>
      <c r="B18" s="411"/>
      <c r="C18" s="411"/>
      <c r="D18" s="411"/>
      <c r="E18" s="411"/>
      <c r="F18" s="411"/>
      <c r="G18" s="411"/>
      <c r="H18" s="411"/>
      <c r="I18" s="411"/>
      <c r="J18" s="411"/>
      <c r="K18" s="412"/>
      <c r="L18" s="97"/>
      <c r="M18" s="404"/>
      <c r="N18" s="405"/>
      <c r="O18" s="405"/>
      <c r="P18" s="405"/>
      <c r="Q18" s="405"/>
      <c r="R18" s="406"/>
      <c r="S18" s="97"/>
      <c r="T18" s="97"/>
      <c r="U18" s="97"/>
      <c r="V18" s="97"/>
      <c r="W18" s="97"/>
    </row>
    <row r="19" spans="1:23" x14ac:dyDescent="0.25">
      <c r="A19" s="410"/>
      <c r="B19" s="411"/>
      <c r="C19" s="411"/>
      <c r="D19" s="411"/>
      <c r="E19" s="411"/>
      <c r="F19" s="411"/>
      <c r="G19" s="411"/>
      <c r="H19" s="411"/>
      <c r="I19" s="411"/>
      <c r="J19" s="411"/>
      <c r="K19" s="412"/>
      <c r="L19" s="97"/>
      <c r="M19" s="404"/>
      <c r="N19" s="405"/>
      <c r="O19" s="405"/>
      <c r="P19" s="405"/>
      <c r="Q19" s="405"/>
      <c r="R19" s="406"/>
      <c r="S19" s="97"/>
      <c r="T19" s="97"/>
      <c r="U19" s="97"/>
      <c r="V19" s="97"/>
      <c r="W19" s="97"/>
    </row>
    <row r="20" spans="1:23" ht="15" customHeight="1" x14ac:dyDescent="0.25">
      <c r="A20" s="410" t="s">
        <v>317</v>
      </c>
      <c r="B20" s="411"/>
      <c r="C20" s="411"/>
      <c r="D20" s="411"/>
      <c r="E20" s="411"/>
      <c r="F20" s="411"/>
      <c r="G20" s="411"/>
      <c r="H20" s="411"/>
      <c r="I20" s="411"/>
      <c r="J20" s="411"/>
      <c r="K20" s="412"/>
      <c r="L20" s="97"/>
      <c r="M20" s="404"/>
      <c r="N20" s="405"/>
      <c r="O20" s="405"/>
      <c r="P20" s="405"/>
      <c r="Q20" s="405"/>
      <c r="R20" s="406"/>
      <c r="S20" s="97"/>
      <c r="T20" s="97"/>
      <c r="U20" s="97"/>
      <c r="V20" s="97"/>
      <c r="W20" s="97"/>
    </row>
    <row r="21" spans="1:23" ht="15.75" thickBot="1" x14ac:dyDescent="0.3">
      <c r="A21" s="420"/>
      <c r="B21" s="421"/>
      <c r="C21" s="421"/>
      <c r="D21" s="421"/>
      <c r="E21" s="421"/>
      <c r="F21" s="421"/>
      <c r="G21" s="421"/>
      <c r="H21" s="421"/>
      <c r="I21" s="421"/>
      <c r="J21" s="421"/>
      <c r="K21" s="422"/>
      <c r="L21" s="97"/>
      <c r="M21" s="407"/>
      <c r="N21" s="408"/>
      <c r="O21" s="408"/>
      <c r="P21" s="408"/>
      <c r="Q21" s="408"/>
      <c r="R21" s="409"/>
      <c r="S21" s="97"/>
      <c r="T21" s="97"/>
      <c r="U21" s="97"/>
      <c r="V21" s="97"/>
      <c r="W21" s="97"/>
    </row>
    <row r="22" spans="1:23" x14ac:dyDescent="0.25">
      <c r="A22" s="128"/>
      <c r="B22" s="128"/>
      <c r="C22" s="128"/>
      <c r="D22" s="128"/>
      <c r="E22" s="128"/>
      <c r="F22" s="128"/>
      <c r="G22" s="128"/>
      <c r="H22" s="128"/>
      <c r="I22" s="128"/>
      <c r="J22" s="128"/>
      <c r="K22" s="128"/>
      <c r="L22" s="128"/>
      <c r="M22" s="128"/>
      <c r="N22" s="128"/>
      <c r="O22" s="128"/>
      <c r="P22" s="128"/>
      <c r="Q22" s="128"/>
      <c r="R22" s="128"/>
      <c r="S22" s="128"/>
      <c r="T22" s="128"/>
      <c r="U22" s="128"/>
      <c r="V22" s="128"/>
      <c r="W22" s="97"/>
    </row>
    <row r="23" spans="1:23" ht="18" customHeight="1" x14ac:dyDescent="0.25">
      <c r="A23" s="400"/>
      <c r="B23" s="400"/>
      <c r="C23" s="400"/>
      <c r="D23" s="400"/>
      <c r="E23" s="400"/>
      <c r="F23" s="400"/>
      <c r="G23" s="400"/>
      <c r="H23" s="400"/>
      <c r="I23" s="400"/>
      <c r="J23" s="400"/>
      <c r="K23" s="400"/>
      <c r="L23" s="128"/>
      <c r="M23" s="128"/>
      <c r="N23" s="128"/>
      <c r="O23" s="128"/>
      <c r="P23" s="128"/>
      <c r="Q23" s="128"/>
      <c r="R23" s="128"/>
      <c r="S23" s="128"/>
      <c r="T23" s="128"/>
      <c r="U23" s="128"/>
      <c r="V23" s="128"/>
      <c r="W23" s="97"/>
    </row>
    <row r="24" spans="1:23" ht="19.5" thickBot="1" x14ac:dyDescent="0.3">
      <c r="A24" s="127"/>
      <c r="B24" s="127"/>
      <c r="C24" s="127"/>
      <c r="D24" s="127"/>
      <c r="E24" s="127"/>
      <c r="F24" s="127"/>
      <c r="G24" s="97"/>
      <c r="H24" s="97"/>
      <c r="I24" s="97"/>
      <c r="J24" s="97"/>
      <c r="K24" s="122"/>
      <c r="L24" s="122"/>
      <c r="M24" s="122"/>
      <c r="N24" s="122"/>
      <c r="O24" s="122"/>
      <c r="P24" s="122"/>
      <c r="Q24" s="122"/>
      <c r="R24" s="122"/>
      <c r="S24" s="122"/>
      <c r="T24" s="122"/>
      <c r="U24" s="122"/>
      <c r="V24" s="128"/>
      <c r="W24" s="97"/>
    </row>
    <row r="25" spans="1:23" ht="15" customHeight="1" x14ac:dyDescent="0.25">
      <c r="A25" s="380" t="s">
        <v>300</v>
      </c>
      <c r="B25" s="381"/>
      <c r="C25" s="381"/>
      <c r="D25" s="381"/>
      <c r="E25" s="381"/>
      <c r="F25" s="382"/>
      <c r="G25" s="389" t="s">
        <v>301</v>
      </c>
      <c r="H25" s="390"/>
      <c r="I25" s="390"/>
      <c r="J25" s="391"/>
      <c r="K25" s="122"/>
      <c r="L25" s="122"/>
      <c r="M25" s="122"/>
      <c r="N25" s="122"/>
      <c r="O25" s="122" t="s">
        <v>339</v>
      </c>
      <c r="P25" s="122" t="s">
        <v>339</v>
      </c>
      <c r="Q25" s="122" t="s">
        <v>339</v>
      </c>
      <c r="R25" s="122" t="s">
        <v>339</v>
      </c>
      <c r="S25" s="122"/>
      <c r="T25" s="122" t="str">
        <f t="shared" ref="T25:T26" si="0">IF(AND(O25="Non disponible",P25="Non disponible",Q25="Non disponible",R25="Non disponible"),0,"dispo")</f>
        <v>dispo</v>
      </c>
      <c r="U25" s="122"/>
      <c r="V25" s="129"/>
      <c r="W25" s="97"/>
    </row>
    <row r="26" spans="1:23" ht="15" customHeight="1" x14ac:dyDescent="0.25">
      <c r="A26" s="383"/>
      <c r="B26" s="384"/>
      <c r="C26" s="384"/>
      <c r="D26" s="384"/>
      <c r="E26" s="384"/>
      <c r="F26" s="385"/>
      <c r="G26" s="392" t="s">
        <v>302</v>
      </c>
      <c r="H26" s="394" t="s">
        <v>303</v>
      </c>
      <c r="I26" s="396" t="s">
        <v>304</v>
      </c>
      <c r="J26" s="398" t="s">
        <v>305</v>
      </c>
      <c r="K26" s="122"/>
      <c r="L26" s="122"/>
      <c r="M26" s="122"/>
      <c r="N26" s="122"/>
      <c r="O26" s="122" t="s">
        <v>339</v>
      </c>
      <c r="P26" s="122" t="s">
        <v>339</v>
      </c>
      <c r="Q26" s="122" t="s">
        <v>339</v>
      </c>
      <c r="R26" s="122" t="s">
        <v>339</v>
      </c>
      <c r="S26" s="122"/>
      <c r="T26" s="122" t="str">
        <f t="shared" si="0"/>
        <v>dispo</v>
      </c>
      <c r="U26" s="122"/>
      <c r="V26" s="129"/>
      <c r="W26" s="97"/>
    </row>
    <row r="27" spans="1:23" ht="15.75" thickBot="1" x14ac:dyDescent="0.3">
      <c r="A27" s="386"/>
      <c r="B27" s="387"/>
      <c r="C27" s="387"/>
      <c r="D27" s="387"/>
      <c r="E27" s="387"/>
      <c r="F27" s="388"/>
      <c r="G27" s="393"/>
      <c r="H27" s="395"/>
      <c r="I27" s="397"/>
      <c r="J27" s="399"/>
      <c r="K27" s="122"/>
      <c r="L27" s="122"/>
      <c r="M27" s="122"/>
      <c r="N27" s="122"/>
      <c r="O27" s="122" t="s">
        <v>339</v>
      </c>
      <c r="P27" s="122" t="s">
        <v>339</v>
      </c>
      <c r="Q27" s="122" t="s">
        <v>339</v>
      </c>
      <c r="R27" s="122" t="s">
        <v>339</v>
      </c>
      <c r="S27" s="122"/>
      <c r="T27" s="122" t="str">
        <f>IF(AND(O27="Non disponible",P27="Non disponible",Q27="Non disponible",R27="Non disponible"),0,"dispo")</f>
        <v>dispo</v>
      </c>
      <c r="U27" s="122"/>
      <c r="V27" s="129"/>
      <c r="W27" s="97"/>
    </row>
    <row r="28" spans="1:23" ht="15" customHeight="1" x14ac:dyDescent="0.25">
      <c r="A28" s="366" t="s">
        <v>306</v>
      </c>
      <c r="B28" s="367"/>
      <c r="C28" s="367"/>
      <c r="D28" s="367"/>
      <c r="E28" s="367"/>
      <c r="F28" s="368"/>
      <c r="G28" s="123"/>
      <c r="H28" s="369" t="str">
        <f>IF(ISERROR((($G$28+($G$29))/2)/$G$30),"0%",((($G$28+($G$29))/A46)/$G$30))</f>
        <v>0%</v>
      </c>
      <c r="I28" s="372">
        <f>IF(M28&lt;0,0,IF(M28&gt;100,100,MROUND(M28,5)))</f>
        <v>0</v>
      </c>
      <c r="J28" s="375">
        <f>IF(M28/10&lt;0,0,IF(M28/10&gt;=10,10,MROUND(M28,5)/10))</f>
        <v>0</v>
      </c>
      <c r="K28" s="378" t="b">
        <f>IF(I28&lt;0,"NOTE DE ZERO                   CAR SCORE HORS BAREME DE NOTATION")</f>
        <v>0</v>
      </c>
      <c r="L28" s="378"/>
      <c r="M28" s="379">
        <f>IF(FORECAST($H$28,A44:A144,B44:B144)=150,0,FORECAST($H$28,A44:A144,B44:B144))</f>
        <v>0</v>
      </c>
      <c r="N28" s="357">
        <f>IF(M28/10&lt;0,0,IF(M28/10&gt;=10,10,M28/10 ))</f>
        <v>0</v>
      </c>
      <c r="O28" s="122" t="s">
        <v>339</v>
      </c>
      <c r="P28" s="122" t="s">
        <v>339</v>
      </c>
      <c r="Q28" s="122" t="s">
        <v>339</v>
      </c>
      <c r="R28" s="122" t="s">
        <v>339</v>
      </c>
      <c r="S28" s="122"/>
      <c r="T28" s="122" t="str">
        <f>IF(AND(O28="Non disponible",P28="Non disponible",Q28="Non disponible",R28="Non disponible"),0,"dispo")</f>
        <v>dispo</v>
      </c>
      <c r="U28" s="122"/>
      <c r="V28" s="129"/>
      <c r="W28" s="97"/>
    </row>
    <row r="29" spans="1:23" ht="15" customHeight="1" x14ac:dyDescent="0.25">
      <c r="A29" s="358" t="s">
        <v>307</v>
      </c>
      <c r="B29" s="359"/>
      <c r="C29" s="359"/>
      <c r="D29" s="359"/>
      <c r="E29" s="359"/>
      <c r="F29" s="360"/>
      <c r="G29" s="124"/>
      <c r="H29" s="370"/>
      <c r="I29" s="373"/>
      <c r="J29" s="376"/>
      <c r="K29" s="378"/>
      <c r="L29" s="378"/>
      <c r="M29" s="379"/>
      <c r="N29" s="357"/>
      <c r="O29" s="122"/>
      <c r="P29" s="122"/>
      <c r="Q29" s="122"/>
      <c r="R29" s="122"/>
      <c r="S29" s="122"/>
      <c r="T29" s="122"/>
      <c r="U29" s="122"/>
      <c r="V29" s="129"/>
      <c r="W29" s="97"/>
    </row>
    <row r="30" spans="1:23" ht="15.75" thickBot="1" x14ac:dyDescent="0.3">
      <c r="A30" s="361" t="s">
        <v>308</v>
      </c>
      <c r="B30" s="362"/>
      <c r="C30" s="362"/>
      <c r="D30" s="362"/>
      <c r="E30" s="362"/>
      <c r="F30" s="363"/>
      <c r="G30" s="125"/>
      <c r="H30" s="371"/>
      <c r="I30" s="374"/>
      <c r="J30" s="377"/>
      <c r="K30" s="378"/>
      <c r="L30" s="378"/>
      <c r="M30" s="379"/>
      <c r="N30" s="357"/>
      <c r="O30" s="122"/>
      <c r="P30" s="122"/>
      <c r="Q30" s="122"/>
      <c r="R30" s="122"/>
      <c r="S30" s="122"/>
      <c r="T30" s="122"/>
      <c r="U30" s="122"/>
      <c r="V30" s="129"/>
      <c r="W30" s="97"/>
    </row>
    <row r="31" spans="1:23" x14ac:dyDescent="0.25">
      <c r="A31" s="97"/>
      <c r="B31" s="97"/>
      <c r="C31" s="97"/>
      <c r="D31" s="97"/>
      <c r="E31" s="97"/>
      <c r="F31" s="97"/>
      <c r="G31" s="97"/>
      <c r="H31" s="97"/>
      <c r="I31" s="97"/>
      <c r="J31" s="139">
        <f>J28</f>
        <v>0</v>
      </c>
      <c r="K31" s="97"/>
      <c r="L31" s="97"/>
      <c r="M31" s="129"/>
      <c r="N31" s="129"/>
      <c r="O31" s="129"/>
      <c r="P31" s="129"/>
      <c r="Q31" s="129"/>
      <c r="R31" s="129"/>
      <c r="S31" s="129"/>
      <c r="T31" s="129"/>
      <c r="U31" s="129"/>
      <c r="V31" s="129"/>
      <c r="W31" s="97"/>
    </row>
    <row r="32" spans="1:23" x14ac:dyDescent="0.25">
      <c r="A32" s="97"/>
      <c r="B32" s="97"/>
      <c r="C32" s="97"/>
      <c r="D32" s="97"/>
      <c r="E32" s="97"/>
      <c r="F32" s="97"/>
      <c r="G32" s="97"/>
      <c r="H32" s="97"/>
      <c r="I32" s="97"/>
      <c r="J32" s="97"/>
      <c r="K32" s="97"/>
      <c r="L32" s="97"/>
      <c r="M32" s="129"/>
      <c r="N32" s="129"/>
      <c r="O32" s="129"/>
      <c r="P32" s="129"/>
      <c r="Q32" s="129"/>
      <c r="R32" s="129"/>
      <c r="S32" s="129"/>
      <c r="T32" s="129"/>
      <c r="U32" s="129"/>
      <c r="V32" s="129"/>
      <c r="W32" s="97"/>
    </row>
    <row r="33" spans="1:23" x14ac:dyDescent="0.25">
      <c r="A33" s="97"/>
      <c r="B33" s="97"/>
      <c r="C33" s="97"/>
      <c r="D33" s="97"/>
      <c r="E33" s="97"/>
      <c r="F33" s="97"/>
      <c r="G33" s="97"/>
      <c r="H33" s="97"/>
      <c r="I33" s="97"/>
      <c r="J33" s="97"/>
      <c r="K33" s="97"/>
      <c r="L33" s="97"/>
      <c r="M33" s="97"/>
      <c r="N33" s="97"/>
      <c r="O33" s="97"/>
      <c r="P33" s="97"/>
      <c r="Q33" s="97"/>
      <c r="R33" s="97"/>
      <c r="S33" s="97"/>
      <c r="T33" s="97"/>
      <c r="U33" s="97"/>
      <c r="V33" s="128"/>
      <c r="W33" s="97"/>
    </row>
    <row r="34" spans="1:23" x14ac:dyDescent="0.25">
      <c r="A34" s="97"/>
      <c r="B34" s="97"/>
      <c r="C34" s="97"/>
      <c r="D34" s="97"/>
      <c r="E34" s="97"/>
      <c r="F34" s="97"/>
      <c r="G34" s="97"/>
      <c r="H34" s="97"/>
      <c r="I34" s="97"/>
      <c r="J34" s="97"/>
      <c r="K34" s="97"/>
      <c r="L34" s="97"/>
      <c r="M34" s="97"/>
      <c r="N34" s="97"/>
      <c r="O34" s="97"/>
      <c r="P34" s="97"/>
      <c r="Q34" s="97"/>
      <c r="R34" s="97"/>
      <c r="S34" s="97"/>
      <c r="T34" s="97"/>
      <c r="U34" s="97"/>
      <c r="V34" s="128"/>
      <c r="W34" s="97"/>
    </row>
    <row r="35" spans="1:23" x14ac:dyDescent="0.25">
      <c r="A35" s="364" t="s">
        <v>318</v>
      </c>
      <c r="B35" s="365"/>
      <c r="C35" s="365"/>
      <c r="D35" s="365"/>
      <c r="E35" s="365"/>
      <c r="F35" s="365"/>
      <c r="G35" s="365"/>
      <c r="H35" s="365"/>
      <c r="I35" s="365"/>
      <c r="J35" s="365"/>
      <c r="K35" s="365"/>
      <c r="L35" s="365"/>
      <c r="M35" s="97"/>
      <c r="N35" s="97"/>
      <c r="O35" s="130"/>
      <c r="P35" s="97"/>
      <c r="Q35" s="97"/>
      <c r="R35" s="97"/>
      <c r="S35" s="97"/>
      <c r="T35" s="97"/>
      <c r="U35" s="97"/>
      <c r="V35" s="128"/>
      <c r="W35" s="97"/>
    </row>
    <row r="36" spans="1:23" x14ac:dyDescent="0.25">
      <c r="A36" s="364" t="s">
        <v>319</v>
      </c>
      <c r="B36" s="364"/>
      <c r="C36" s="364"/>
      <c r="D36" s="364"/>
      <c r="E36" s="364"/>
      <c r="F36" s="364"/>
      <c r="G36" s="364"/>
      <c r="H36" s="364"/>
      <c r="I36" s="364"/>
      <c r="J36" s="364"/>
      <c r="K36" s="364"/>
      <c r="L36" s="364"/>
      <c r="M36" s="97"/>
      <c r="N36" s="97"/>
      <c r="O36" s="131"/>
      <c r="P36" s="97"/>
      <c r="Q36" s="97"/>
      <c r="R36" s="97"/>
      <c r="S36" s="97"/>
      <c r="T36" s="97"/>
      <c r="U36" s="97"/>
      <c r="V36" s="128"/>
      <c r="W36" s="97"/>
    </row>
    <row r="37" spans="1:23" x14ac:dyDescent="0.25">
      <c r="A37" s="355" t="s">
        <v>320</v>
      </c>
      <c r="B37" s="355"/>
      <c r="C37" s="355"/>
      <c r="D37" s="355"/>
      <c r="E37" s="355"/>
      <c r="F37" s="355"/>
      <c r="G37" s="355"/>
      <c r="H37" s="355"/>
      <c r="I37" s="355"/>
      <c r="J37" s="355"/>
      <c r="K37" s="355"/>
      <c r="L37" s="355"/>
      <c r="M37" s="128"/>
      <c r="N37" s="128"/>
      <c r="O37" s="132"/>
      <c r="P37" s="128"/>
      <c r="Q37" s="128"/>
      <c r="R37" s="128"/>
      <c r="S37" s="128"/>
      <c r="T37" s="128"/>
      <c r="U37" s="128"/>
      <c r="V37" s="128"/>
      <c r="W37" s="97"/>
    </row>
    <row r="38" spans="1:23" x14ac:dyDescent="0.25">
      <c r="A38" s="354" t="s">
        <v>321</v>
      </c>
      <c r="B38" s="355"/>
      <c r="C38" s="355"/>
      <c r="D38" s="355"/>
      <c r="E38" s="355"/>
      <c r="F38" s="355"/>
      <c r="G38" s="355"/>
      <c r="H38" s="355"/>
      <c r="I38" s="355"/>
      <c r="J38" s="355"/>
      <c r="K38" s="355"/>
      <c r="L38" s="355"/>
      <c r="M38" s="128"/>
      <c r="N38" s="128"/>
      <c r="O38" s="128"/>
      <c r="P38" s="128"/>
      <c r="Q38" s="128"/>
      <c r="R38" s="128"/>
      <c r="S38" s="128"/>
      <c r="T38" s="128"/>
      <c r="U38" s="128"/>
      <c r="V38" s="128"/>
      <c r="W38" s="97"/>
    </row>
    <row r="39" spans="1:23" x14ac:dyDescent="0.25">
      <c r="A39" s="355" t="s">
        <v>322</v>
      </c>
      <c r="B39" s="355"/>
      <c r="C39" s="355"/>
      <c r="D39" s="355"/>
      <c r="E39" s="355"/>
      <c r="F39" s="355"/>
      <c r="G39" s="355"/>
      <c r="H39" s="355"/>
      <c r="I39" s="355"/>
      <c r="J39" s="355"/>
      <c r="K39" s="355"/>
      <c r="L39" s="355"/>
      <c r="M39" s="128"/>
      <c r="N39" s="128"/>
      <c r="O39" s="128"/>
      <c r="P39" s="128"/>
      <c r="Q39" s="128"/>
      <c r="R39" s="128"/>
      <c r="S39" s="128"/>
      <c r="T39" s="128"/>
      <c r="U39" s="128"/>
      <c r="V39" s="128"/>
      <c r="W39" s="97"/>
    </row>
    <row r="40" spans="1:23" x14ac:dyDescent="0.25">
      <c r="A40" s="133"/>
      <c r="B40" s="133"/>
      <c r="C40" s="133"/>
      <c r="D40" s="133"/>
      <c r="E40" s="133"/>
      <c r="F40" s="133"/>
      <c r="G40" s="133"/>
      <c r="H40" s="133"/>
      <c r="I40" s="133"/>
      <c r="J40" s="128"/>
      <c r="K40" s="128"/>
      <c r="L40" s="128"/>
      <c r="M40" s="128"/>
      <c r="N40" s="128"/>
      <c r="O40" s="128"/>
      <c r="P40" s="128"/>
      <c r="Q40" s="128"/>
      <c r="R40" s="128"/>
      <c r="S40" s="128"/>
      <c r="T40" s="128"/>
      <c r="U40" s="128"/>
      <c r="V40" s="128"/>
      <c r="W40" s="97"/>
    </row>
    <row r="41" spans="1:23" x14ac:dyDescent="0.25">
      <c r="A41" s="356" t="s">
        <v>323</v>
      </c>
      <c r="B41" s="356"/>
      <c r="C41" s="356"/>
      <c r="D41" s="356"/>
      <c r="E41" s="356"/>
      <c r="F41" s="356"/>
      <c r="G41" s="356"/>
      <c r="H41" s="134"/>
      <c r="I41" s="134"/>
      <c r="J41" s="134"/>
      <c r="K41" s="128"/>
      <c r="L41" s="128"/>
      <c r="M41" s="128"/>
      <c r="N41" s="128"/>
      <c r="O41" s="128"/>
      <c r="P41" s="128"/>
      <c r="Q41" s="128"/>
      <c r="R41" s="128"/>
      <c r="S41" s="128"/>
      <c r="T41" s="128"/>
      <c r="U41" s="128"/>
      <c r="V41" s="128"/>
      <c r="W41" s="97"/>
    </row>
    <row r="42" spans="1:23" x14ac:dyDescent="0.25">
      <c r="A42" s="356"/>
      <c r="B42" s="356"/>
      <c r="C42" s="356"/>
      <c r="D42" s="356"/>
      <c r="E42" s="356"/>
      <c r="F42" s="356"/>
      <c r="G42" s="356"/>
      <c r="H42" s="134"/>
      <c r="I42" s="134"/>
      <c r="J42" s="134"/>
      <c r="K42" s="128"/>
      <c r="L42" s="128"/>
      <c r="M42" s="128"/>
      <c r="N42" s="128"/>
      <c r="O42" s="128"/>
      <c r="P42" s="128"/>
      <c r="Q42" s="128"/>
      <c r="R42" s="128"/>
      <c r="S42" s="128"/>
      <c r="T42" s="128"/>
      <c r="U42" s="128"/>
      <c r="V42" s="128"/>
      <c r="W42" s="97"/>
    </row>
    <row r="43" spans="1:23" x14ac:dyDescent="0.25">
      <c r="A43" s="135" t="s">
        <v>324</v>
      </c>
      <c r="B43" s="135" t="s">
        <v>325</v>
      </c>
      <c r="C43" s="135" t="s">
        <v>326</v>
      </c>
      <c r="D43" s="135" t="s">
        <v>327</v>
      </c>
      <c r="E43" s="136" t="s">
        <v>328</v>
      </c>
      <c r="F43" s="136"/>
      <c r="G43" s="136" t="s">
        <v>329</v>
      </c>
      <c r="H43" s="137"/>
      <c r="I43" s="137"/>
      <c r="J43" s="137"/>
      <c r="K43" s="122"/>
      <c r="L43" s="122"/>
      <c r="M43" s="128"/>
      <c r="N43" s="128"/>
      <c r="O43" s="128"/>
      <c r="P43" s="128"/>
      <c r="Q43" s="128"/>
      <c r="R43" s="128"/>
      <c r="S43" s="128"/>
      <c r="T43" s="128"/>
      <c r="U43" s="128"/>
      <c r="V43" s="128"/>
      <c r="W43" s="97"/>
    </row>
    <row r="44" spans="1:23" x14ac:dyDescent="0.25">
      <c r="A44" s="137">
        <v>0</v>
      </c>
      <c r="B44" s="137">
        <f t="shared" ref="B44:B51" si="1">$C$44*A44+$D$44</f>
        <v>0.3</v>
      </c>
      <c r="C44" s="137">
        <v>-2E-3</v>
      </c>
      <c r="D44" s="137">
        <v>0.3</v>
      </c>
      <c r="E44" s="137">
        <v>100</v>
      </c>
      <c r="F44" s="137">
        <v>0</v>
      </c>
      <c r="G44" s="137">
        <f t="shared" ref="G44:G51" si="2">$C$44*E44+$D$44</f>
        <v>9.9999999999999978E-2</v>
      </c>
      <c r="H44" s="137" t="str">
        <f>IF($H$28&gt;=G44,$H$28,IF($H$28&lt;G44,-2.2))</f>
        <v>0%</v>
      </c>
      <c r="I44" s="137">
        <v>0.2</v>
      </c>
      <c r="J44" s="137"/>
      <c r="K44" s="122"/>
      <c r="L44" s="122"/>
      <c r="M44" s="128"/>
      <c r="N44" s="128"/>
      <c r="O44" s="128"/>
      <c r="P44" s="128"/>
      <c r="Q44" s="128"/>
      <c r="R44" s="128"/>
      <c r="S44" s="128"/>
      <c r="T44" s="128"/>
      <c r="U44" s="128"/>
      <c r="V44" s="128"/>
      <c r="W44" s="97"/>
    </row>
    <row r="45" spans="1:23" x14ac:dyDescent="0.25">
      <c r="A45" s="137">
        <v>1</v>
      </c>
      <c r="B45" s="137">
        <f t="shared" si="1"/>
        <v>0.29799999999999999</v>
      </c>
      <c r="C45" s="137">
        <v>-0.2</v>
      </c>
      <c r="D45" s="137">
        <v>0.3</v>
      </c>
      <c r="E45" s="137">
        <v>99</v>
      </c>
      <c r="F45" s="137">
        <v>0</v>
      </c>
      <c r="G45" s="137">
        <f t="shared" si="2"/>
        <v>0.10199999999999998</v>
      </c>
      <c r="H45" s="137" t="str">
        <f t="shared" ref="H45:H51" si="3">IF($H$28&gt;=G45,$H$28,IF($H$28&lt;G45,-2.2))</f>
        <v>0%</v>
      </c>
      <c r="I45" s="137">
        <v>0.2</v>
      </c>
      <c r="J45" s="137"/>
      <c r="K45" s="122"/>
      <c r="L45" s="122"/>
      <c r="M45" s="128"/>
      <c r="N45" s="128"/>
      <c r="O45" s="128"/>
      <c r="P45" s="128"/>
      <c r="Q45" s="128"/>
      <c r="R45" s="128"/>
      <c r="S45" s="128"/>
      <c r="T45" s="128"/>
      <c r="U45" s="128"/>
      <c r="V45" s="128"/>
      <c r="W45" s="97"/>
    </row>
    <row r="46" spans="1:23" x14ac:dyDescent="0.25">
      <c r="A46" s="137">
        <v>2</v>
      </c>
      <c r="B46" s="137">
        <f t="shared" si="1"/>
        <v>0.29599999999999999</v>
      </c>
      <c r="C46" s="137">
        <v>-0.2</v>
      </c>
      <c r="D46" s="137">
        <v>0.3</v>
      </c>
      <c r="E46" s="137">
        <v>98</v>
      </c>
      <c r="F46" s="137">
        <v>0</v>
      </c>
      <c r="G46" s="137">
        <f t="shared" si="2"/>
        <v>0.10399999999999998</v>
      </c>
      <c r="H46" s="137" t="str">
        <f t="shared" si="3"/>
        <v>0%</v>
      </c>
      <c r="I46" s="137">
        <v>0.2</v>
      </c>
      <c r="J46" s="137"/>
      <c r="K46" s="122"/>
      <c r="L46" s="122"/>
      <c r="M46" s="128"/>
      <c r="N46" s="128"/>
      <c r="O46" s="128"/>
      <c r="P46" s="128"/>
      <c r="Q46" s="128"/>
      <c r="R46" s="128"/>
      <c r="S46" s="128"/>
      <c r="T46" s="128"/>
      <c r="U46" s="128"/>
      <c r="V46" s="128"/>
      <c r="W46" s="97"/>
    </row>
    <row r="47" spans="1:23" x14ac:dyDescent="0.25">
      <c r="A47" s="137">
        <v>3</v>
      </c>
      <c r="B47" s="137">
        <f t="shared" si="1"/>
        <v>0.29399999999999998</v>
      </c>
      <c r="C47" s="137">
        <v>-0.2</v>
      </c>
      <c r="D47" s="137">
        <v>0.3</v>
      </c>
      <c r="E47" s="137">
        <v>97</v>
      </c>
      <c r="F47" s="137">
        <v>0</v>
      </c>
      <c r="G47" s="137">
        <f t="shared" si="2"/>
        <v>0.10599999999999998</v>
      </c>
      <c r="H47" s="137" t="str">
        <f t="shared" si="3"/>
        <v>0%</v>
      </c>
      <c r="I47" s="137">
        <v>0.2</v>
      </c>
      <c r="J47" s="137"/>
      <c r="K47" s="122"/>
      <c r="L47" s="122"/>
      <c r="M47" s="128"/>
      <c r="N47" s="128"/>
      <c r="O47" s="128"/>
      <c r="P47" s="128"/>
      <c r="Q47" s="133"/>
      <c r="R47" s="128"/>
      <c r="S47" s="128"/>
      <c r="T47" s="128"/>
      <c r="U47" s="128"/>
      <c r="V47" s="128"/>
      <c r="W47" s="97"/>
    </row>
    <row r="48" spans="1:23" x14ac:dyDescent="0.25">
      <c r="A48" s="137">
        <v>4</v>
      </c>
      <c r="B48" s="137">
        <f t="shared" si="1"/>
        <v>0.29199999999999998</v>
      </c>
      <c r="C48" s="137">
        <v>-0.2</v>
      </c>
      <c r="D48" s="137">
        <v>0.3</v>
      </c>
      <c r="E48" s="137">
        <v>96</v>
      </c>
      <c r="F48" s="137">
        <v>0</v>
      </c>
      <c r="G48" s="137">
        <f t="shared" si="2"/>
        <v>0.10799999999999998</v>
      </c>
      <c r="H48" s="137" t="str">
        <f t="shared" si="3"/>
        <v>0%</v>
      </c>
      <c r="I48" s="137">
        <v>0.2</v>
      </c>
      <c r="J48" s="137"/>
      <c r="K48" s="122"/>
      <c r="L48" s="122"/>
      <c r="M48" s="128"/>
      <c r="N48" s="128"/>
      <c r="O48" s="128"/>
      <c r="P48" s="128"/>
      <c r="Q48" s="133"/>
      <c r="R48" s="128"/>
      <c r="S48" s="128"/>
      <c r="T48" s="128"/>
      <c r="U48" s="128"/>
      <c r="V48" s="128"/>
      <c r="W48" s="97"/>
    </row>
    <row r="49" spans="1:23" x14ac:dyDescent="0.25">
      <c r="A49" s="137">
        <v>5</v>
      </c>
      <c r="B49" s="137">
        <f t="shared" si="1"/>
        <v>0.28999999999999998</v>
      </c>
      <c r="C49" s="137">
        <v>-0.2</v>
      </c>
      <c r="D49" s="137">
        <v>0.3</v>
      </c>
      <c r="E49" s="137">
        <v>95</v>
      </c>
      <c r="F49" s="137">
        <v>0</v>
      </c>
      <c r="G49" s="137">
        <f t="shared" si="2"/>
        <v>0.10999999999999999</v>
      </c>
      <c r="H49" s="137" t="str">
        <f t="shared" si="3"/>
        <v>0%</v>
      </c>
      <c r="I49" s="137">
        <v>0.2</v>
      </c>
      <c r="J49" s="137"/>
      <c r="K49" s="122"/>
      <c r="L49" s="122"/>
      <c r="M49" s="128"/>
      <c r="N49" s="128"/>
      <c r="O49" s="128"/>
      <c r="P49" s="128"/>
      <c r="Q49" s="133"/>
      <c r="R49" s="128"/>
      <c r="S49" s="128"/>
      <c r="T49" s="128"/>
      <c r="U49" s="128"/>
      <c r="V49" s="128"/>
      <c r="W49" s="97"/>
    </row>
    <row r="50" spans="1:23" x14ac:dyDescent="0.25">
      <c r="A50" s="137">
        <v>6</v>
      </c>
      <c r="B50" s="137">
        <f t="shared" si="1"/>
        <v>0.28799999999999998</v>
      </c>
      <c r="C50" s="137">
        <v>-0.2</v>
      </c>
      <c r="D50" s="137">
        <v>0.3</v>
      </c>
      <c r="E50" s="137">
        <v>94</v>
      </c>
      <c r="F50" s="137">
        <v>0</v>
      </c>
      <c r="G50" s="137">
        <f t="shared" si="2"/>
        <v>0.11199999999999999</v>
      </c>
      <c r="H50" s="137" t="str">
        <f t="shared" si="3"/>
        <v>0%</v>
      </c>
      <c r="I50" s="137">
        <v>0.2</v>
      </c>
      <c r="J50" s="137"/>
      <c r="K50" s="122"/>
      <c r="L50" s="122"/>
      <c r="M50" s="128"/>
      <c r="N50" s="128"/>
      <c r="O50" s="128"/>
      <c r="P50" s="128"/>
      <c r="Q50" s="133"/>
      <c r="R50" s="128"/>
      <c r="S50" s="128"/>
      <c r="T50" s="128"/>
      <c r="U50" s="128"/>
      <c r="V50" s="128"/>
      <c r="W50" s="97"/>
    </row>
    <row r="51" spans="1:23" x14ac:dyDescent="0.25">
      <c r="A51" s="137">
        <v>7</v>
      </c>
      <c r="B51" s="137">
        <f t="shared" si="1"/>
        <v>0.28599999999999998</v>
      </c>
      <c r="C51" s="137">
        <v>-0.2</v>
      </c>
      <c r="D51" s="137">
        <v>0.3</v>
      </c>
      <c r="E51" s="137">
        <v>93</v>
      </c>
      <c r="F51" s="137">
        <v>0</v>
      </c>
      <c r="G51" s="137">
        <f t="shared" si="2"/>
        <v>0.11399999999999999</v>
      </c>
      <c r="H51" s="137" t="str">
        <f t="shared" si="3"/>
        <v>0%</v>
      </c>
      <c r="I51" s="137">
        <v>0.2</v>
      </c>
      <c r="J51" s="137"/>
      <c r="K51" s="122"/>
      <c r="L51" s="122"/>
      <c r="M51" s="97"/>
      <c r="N51" s="97"/>
      <c r="O51" s="97"/>
      <c r="P51" s="97"/>
      <c r="Q51" s="138"/>
      <c r="R51" s="97"/>
      <c r="S51" s="97"/>
      <c r="T51" s="97"/>
      <c r="U51" s="97"/>
      <c r="V51" s="97"/>
      <c r="W51" s="97"/>
    </row>
  </sheetData>
  <mergeCells count="32">
    <mergeCell ref="A23:K23"/>
    <mergeCell ref="M4:R21"/>
    <mergeCell ref="A5:K9"/>
    <mergeCell ref="A1:K2"/>
    <mergeCell ref="L1:P2"/>
    <mergeCell ref="A4:K4"/>
    <mergeCell ref="A10:K11"/>
    <mergeCell ref="A12:K13"/>
    <mergeCell ref="A14:K16"/>
    <mergeCell ref="A17:K19"/>
    <mergeCell ref="A20:K21"/>
    <mergeCell ref="A25:F27"/>
    <mergeCell ref="G25:J25"/>
    <mergeCell ref="G26:G27"/>
    <mergeCell ref="H26:H27"/>
    <mergeCell ref="I26:I27"/>
    <mergeCell ref="J26:J27"/>
    <mergeCell ref="A38:L38"/>
    <mergeCell ref="A39:L39"/>
    <mergeCell ref="A41:G42"/>
    <mergeCell ref="N28:N30"/>
    <mergeCell ref="A29:F29"/>
    <mergeCell ref="A30:F30"/>
    <mergeCell ref="A35:L35"/>
    <mergeCell ref="A36:L36"/>
    <mergeCell ref="A37:L37"/>
    <mergeCell ref="A28:F28"/>
    <mergeCell ref="H28:H30"/>
    <mergeCell ref="I28:I30"/>
    <mergeCell ref="J28:J30"/>
    <mergeCell ref="K28:L30"/>
    <mergeCell ref="M28:M30"/>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FC83EF92-BB68-4153-A112-DA6376076618}">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sheetPr>
    <tabColor theme="2"/>
  </sheetPr>
  <dimension ref="A1:U32"/>
  <sheetViews>
    <sheetView zoomScaleNormal="100" workbookViewId="0">
      <selection activeCell="M8" sqref="M1:U8"/>
    </sheetView>
  </sheetViews>
  <sheetFormatPr baseColWidth="10" defaultColWidth="11.42578125" defaultRowHeight="15" x14ac:dyDescent="0.25"/>
  <cols>
    <col min="1" max="1" width="38" customWidth="1"/>
    <col min="2" max="2" width="7.85546875" customWidth="1"/>
    <col min="3" max="3" width="4.7109375" customWidth="1"/>
    <col min="4" max="4" width="9.85546875" customWidth="1"/>
    <col min="5" max="5" width="4" customWidth="1"/>
    <col min="6" max="7" width="9.7109375" customWidth="1"/>
    <col min="8" max="8" width="2.7109375" customWidth="1"/>
    <col min="9" max="9" width="9.140625" customWidth="1"/>
    <col min="11" max="11" width="5.85546875" customWidth="1"/>
    <col min="12" max="12" width="6.7109375" customWidth="1"/>
  </cols>
  <sheetData>
    <row r="1" spans="1:13" ht="34.5" customHeight="1" thickBot="1" x14ac:dyDescent="0.3">
      <c r="A1" s="259" t="s">
        <v>92</v>
      </c>
      <c r="B1" s="430" t="s">
        <v>93</v>
      </c>
      <c r="C1" s="431"/>
      <c r="D1" s="432"/>
      <c r="E1" s="430" t="s">
        <v>94</v>
      </c>
      <c r="F1" s="431"/>
      <c r="G1" s="431"/>
      <c r="H1" s="432"/>
      <c r="I1" s="435" t="s">
        <v>12</v>
      </c>
    </row>
    <row r="2" spans="1:13" ht="13.5" customHeight="1" thickBot="1" x14ac:dyDescent="0.3">
      <c r="A2" s="261"/>
      <c r="B2" s="437" t="s">
        <v>95</v>
      </c>
      <c r="C2" s="438"/>
      <c r="D2" s="42" t="s">
        <v>96</v>
      </c>
      <c r="E2" s="439" t="s">
        <v>95</v>
      </c>
      <c r="F2" s="440"/>
      <c r="G2" s="441" t="s">
        <v>96</v>
      </c>
      <c r="H2" s="442"/>
      <c r="I2" s="436"/>
    </row>
    <row r="3" spans="1:13" ht="15" customHeight="1" thickBot="1" x14ac:dyDescent="0.3">
      <c r="A3" s="40"/>
      <c r="B3" s="424" t="s">
        <v>97</v>
      </c>
      <c r="C3" s="425"/>
      <c r="D3" s="426"/>
      <c r="E3" s="427" t="s">
        <v>97</v>
      </c>
      <c r="F3" s="428"/>
      <c r="G3" s="428"/>
      <c r="H3" s="429"/>
      <c r="I3" s="436"/>
    </row>
    <row r="4" spans="1:13" ht="27.75" customHeight="1" thickBot="1" x14ac:dyDescent="0.3">
      <c r="A4" s="90" t="s">
        <v>98</v>
      </c>
      <c r="B4" s="447">
        <v>0</v>
      </c>
      <c r="C4" s="448"/>
      <c r="D4" s="41">
        <v>1</v>
      </c>
      <c r="E4" s="449">
        <v>0</v>
      </c>
      <c r="F4" s="450"/>
      <c r="G4" s="447">
        <v>1</v>
      </c>
      <c r="H4" s="448"/>
      <c r="I4" s="43"/>
    </row>
    <row r="5" spans="1:13" ht="17.25" customHeight="1" thickBot="1" x14ac:dyDescent="0.3">
      <c r="A5" s="89" t="s">
        <v>345</v>
      </c>
      <c r="B5" s="451">
        <v>0</v>
      </c>
      <c r="C5" s="452"/>
      <c r="D5" s="44">
        <v>1</v>
      </c>
      <c r="E5" s="451">
        <v>0</v>
      </c>
      <c r="F5" s="452"/>
      <c r="G5" s="451">
        <v>1</v>
      </c>
      <c r="H5" s="453"/>
      <c r="I5" s="45"/>
    </row>
    <row r="6" spans="1:13" ht="18" customHeight="1" thickBot="1" x14ac:dyDescent="0.3">
      <c r="A6" s="89" t="s">
        <v>99</v>
      </c>
      <c r="B6" s="443">
        <v>0</v>
      </c>
      <c r="C6" s="444"/>
      <c r="D6" s="46">
        <v>1</v>
      </c>
      <c r="E6" s="443">
        <v>0</v>
      </c>
      <c r="F6" s="444"/>
      <c r="G6" s="443">
        <v>1</v>
      </c>
      <c r="H6" s="445"/>
      <c r="I6" s="47"/>
    </row>
    <row r="7" spans="1:13" ht="15.75" thickBot="1" x14ac:dyDescent="0.3">
      <c r="A7" s="89" t="s">
        <v>100</v>
      </c>
      <c r="B7" s="463">
        <v>0</v>
      </c>
      <c r="C7" s="464"/>
      <c r="D7" s="162">
        <v>1</v>
      </c>
      <c r="E7" s="463">
        <v>0</v>
      </c>
      <c r="F7" s="464"/>
      <c r="G7" s="463">
        <v>1</v>
      </c>
      <c r="H7" s="464"/>
      <c r="I7" s="163"/>
    </row>
    <row r="8" spans="1:13" ht="15" customHeight="1" x14ac:dyDescent="0.25">
      <c r="I8" s="48">
        <f>SUM(I4:I7)</f>
        <v>0</v>
      </c>
    </row>
    <row r="9" spans="1:13" x14ac:dyDescent="0.25">
      <c r="B9" t="s">
        <v>344</v>
      </c>
    </row>
    <row r="10" spans="1:13" ht="15.75" thickBot="1" x14ac:dyDescent="0.3">
      <c r="A10" s="51"/>
      <c r="C10" s="51"/>
      <c r="H10" s="51"/>
      <c r="I10" s="51"/>
      <c r="J10" s="51"/>
    </row>
    <row r="11" spans="1:13" ht="15" customHeight="1" x14ac:dyDescent="0.25">
      <c r="A11" s="260" t="s">
        <v>101</v>
      </c>
      <c r="B11" s="465" t="s">
        <v>102</v>
      </c>
      <c r="C11" s="446"/>
      <c r="D11" s="446"/>
      <c r="E11" s="466"/>
      <c r="F11" s="465" t="s">
        <v>103</v>
      </c>
      <c r="G11" s="466"/>
      <c r="H11" s="204" t="s">
        <v>104</v>
      </c>
      <c r="I11" s="205"/>
      <c r="J11" s="206"/>
      <c r="K11" s="446" t="s">
        <v>12</v>
      </c>
      <c r="L11" s="446"/>
      <c r="M11" s="52"/>
    </row>
    <row r="12" spans="1:13" x14ac:dyDescent="0.25">
      <c r="A12" s="260"/>
      <c r="B12" s="204"/>
      <c r="C12" s="205"/>
      <c r="D12" s="205"/>
      <c r="E12" s="248"/>
      <c r="F12" s="204"/>
      <c r="G12" s="248"/>
      <c r="H12" s="204"/>
      <c r="I12" s="205"/>
      <c r="J12" s="206"/>
      <c r="K12" s="205"/>
      <c r="L12" s="205"/>
      <c r="M12" s="52"/>
    </row>
    <row r="13" spans="1:13" ht="15.75" thickBot="1" x14ac:dyDescent="0.3">
      <c r="A13" s="260"/>
      <c r="B13" s="207"/>
      <c r="C13" s="208"/>
      <c r="D13" s="208"/>
      <c r="E13" s="231"/>
      <c r="F13" s="207"/>
      <c r="G13" s="231"/>
      <c r="H13" s="207"/>
      <c r="I13" s="208"/>
      <c r="J13" s="209"/>
      <c r="K13" s="205"/>
      <c r="L13" s="205"/>
      <c r="M13" s="52"/>
    </row>
    <row r="14" spans="1:13" ht="20.25" customHeight="1" thickBot="1" x14ac:dyDescent="0.3">
      <c r="A14" s="260"/>
      <c r="B14" s="207" t="s">
        <v>95</v>
      </c>
      <c r="C14" s="231"/>
      <c r="D14" s="207" t="s">
        <v>96</v>
      </c>
      <c r="E14" s="231"/>
      <c r="F14" s="3" t="s">
        <v>95</v>
      </c>
      <c r="G14" s="3" t="s">
        <v>96</v>
      </c>
      <c r="H14" s="207" t="s">
        <v>95</v>
      </c>
      <c r="I14" s="231"/>
      <c r="J14" s="58" t="s">
        <v>96</v>
      </c>
      <c r="K14" s="205"/>
      <c r="L14" s="205"/>
      <c r="M14" s="52"/>
    </row>
    <row r="15" spans="1:13" ht="12.75" customHeight="1" x14ac:dyDescent="0.25">
      <c r="A15" s="260"/>
      <c r="B15" s="266" t="s">
        <v>11</v>
      </c>
      <c r="C15" s="267"/>
      <c r="D15" s="267"/>
      <c r="E15" s="288"/>
      <c r="F15" s="266" t="s">
        <v>11</v>
      </c>
      <c r="G15" s="288"/>
      <c r="H15" s="266" t="s">
        <v>11</v>
      </c>
      <c r="I15" s="267"/>
      <c r="J15" s="268"/>
      <c r="K15" s="205"/>
      <c r="L15" s="205"/>
      <c r="M15" s="52"/>
    </row>
    <row r="16" spans="1:13" ht="15.75" customHeight="1" thickBot="1" x14ac:dyDescent="0.3">
      <c r="A16" s="261"/>
      <c r="B16" s="207"/>
      <c r="C16" s="208"/>
      <c r="D16" s="208"/>
      <c r="E16" s="231"/>
      <c r="F16" s="207"/>
      <c r="G16" s="231"/>
      <c r="H16" s="207"/>
      <c r="I16" s="208"/>
      <c r="J16" s="209"/>
      <c r="K16" s="208"/>
      <c r="L16" s="208"/>
      <c r="M16" s="52"/>
    </row>
    <row r="17" spans="1:21" ht="21.75" customHeight="1" thickBot="1" x14ac:dyDescent="0.3">
      <c r="A17" s="85" t="s">
        <v>105</v>
      </c>
      <c r="B17" s="433">
        <v>0</v>
      </c>
      <c r="C17" s="434"/>
      <c r="D17" s="433">
        <v>1</v>
      </c>
      <c r="E17" s="434"/>
      <c r="F17" s="87">
        <v>0</v>
      </c>
      <c r="G17" s="87">
        <v>1</v>
      </c>
      <c r="H17" s="433" t="s">
        <v>233</v>
      </c>
      <c r="I17" s="434"/>
      <c r="J17" s="86" t="s">
        <v>16</v>
      </c>
      <c r="K17" s="234"/>
      <c r="L17" s="234"/>
      <c r="M17" s="52"/>
    </row>
    <row r="18" spans="1:21" ht="17.25" customHeight="1" thickBot="1" x14ac:dyDescent="0.3">
      <c r="A18" s="53" t="s">
        <v>106</v>
      </c>
      <c r="B18" s="461">
        <v>0</v>
      </c>
      <c r="C18" s="462"/>
      <c r="D18" s="456">
        <v>1</v>
      </c>
      <c r="E18" s="455"/>
      <c r="F18" s="55">
        <v>0</v>
      </c>
      <c r="G18" s="50">
        <v>1</v>
      </c>
      <c r="H18" s="457">
        <v>0</v>
      </c>
      <c r="I18" s="458"/>
      <c r="J18" s="91">
        <v>1</v>
      </c>
      <c r="K18" s="454"/>
      <c r="L18" s="455"/>
      <c r="M18" s="52"/>
    </row>
    <row r="19" spans="1:21" ht="19.5" customHeight="1" thickBot="1" x14ac:dyDescent="0.3">
      <c r="A19" s="57" t="s">
        <v>235</v>
      </c>
      <c r="B19" s="456">
        <v>0</v>
      </c>
      <c r="C19" s="455"/>
      <c r="D19" s="456">
        <v>1</v>
      </c>
      <c r="E19" s="455"/>
      <c r="F19" s="57">
        <v>0</v>
      </c>
      <c r="G19" s="57">
        <v>1</v>
      </c>
      <c r="H19" s="459">
        <v>0</v>
      </c>
      <c r="I19" s="460"/>
      <c r="J19" s="83">
        <v>1</v>
      </c>
      <c r="K19" s="454"/>
      <c r="L19" s="455"/>
    </row>
    <row r="20" spans="1:21" ht="20.25" customHeight="1" thickBot="1" x14ac:dyDescent="0.3">
      <c r="A20" s="54" t="s">
        <v>107</v>
      </c>
      <c r="B20" s="456">
        <v>0</v>
      </c>
      <c r="C20" s="455"/>
      <c r="D20" s="456">
        <v>1</v>
      </c>
      <c r="E20" s="455"/>
      <c r="F20" s="56">
        <v>0</v>
      </c>
      <c r="G20" s="56">
        <v>1</v>
      </c>
      <c r="H20" s="459">
        <v>0</v>
      </c>
      <c r="I20" s="460"/>
      <c r="J20" s="83">
        <v>1</v>
      </c>
      <c r="K20" s="454"/>
      <c r="L20" s="455"/>
      <c r="M20" s="52"/>
    </row>
    <row r="21" spans="1:21" ht="15.75" thickBot="1" x14ac:dyDescent="0.3">
      <c r="A21" s="92"/>
      <c r="B21" s="158"/>
      <c r="C21" s="159"/>
      <c r="D21" s="158"/>
      <c r="E21" s="159"/>
      <c r="F21" s="93"/>
      <c r="G21" s="93"/>
      <c r="H21" s="94"/>
      <c r="I21" s="95"/>
      <c r="J21" s="93"/>
      <c r="K21" s="84"/>
      <c r="L21" s="96">
        <f>SUM(K17:L20)</f>
        <v>0</v>
      </c>
    </row>
    <row r="22" spans="1:21" ht="15.75" customHeight="1" x14ac:dyDescent="0.25">
      <c r="B22" t="s">
        <v>338</v>
      </c>
      <c r="E22" s="18"/>
    </row>
    <row r="23" spans="1:21" ht="15.75" thickBot="1" x14ac:dyDescent="0.3"/>
    <row r="24" spans="1:21" x14ac:dyDescent="0.25">
      <c r="A24" s="140" t="s">
        <v>330</v>
      </c>
      <c r="B24" s="141"/>
      <c r="C24" s="142"/>
      <c r="D24" s="142"/>
      <c r="E24" s="142"/>
      <c r="F24" s="142"/>
      <c r="G24" s="142"/>
      <c r="H24" s="142"/>
      <c r="I24" s="143"/>
      <c r="M24" s="140" t="s">
        <v>330</v>
      </c>
      <c r="N24" s="141"/>
      <c r="O24" s="142"/>
      <c r="P24" s="142"/>
      <c r="Q24" s="142"/>
      <c r="R24" s="142"/>
      <c r="S24" s="142"/>
      <c r="T24" s="142"/>
      <c r="U24" s="143"/>
    </row>
    <row r="25" spans="1:21" x14ac:dyDescent="0.25">
      <c r="A25" s="423" t="s">
        <v>331</v>
      </c>
      <c r="B25" s="189"/>
      <c r="C25" s="189"/>
      <c r="D25" s="189"/>
      <c r="E25" s="189"/>
      <c r="F25" s="189"/>
      <c r="G25" s="189"/>
      <c r="H25" s="189"/>
      <c r="I25" s="190"/>
      <c r="M25" s="423" t="s">
        <v>234</v>
      </c>
      <c r="N25" s="189"/>
      <c r="O25" s="189"/>
      <c r="P25" s="189"/>
      <c r="Q25" s="189"/>
      <c r="R25" s="189"/>
      <c r="S25" s="189"/>
      <c r="T25" s="189"/>
      <c r="U25" s="190"/>
    </row>
    <row r="26" spans="1:21" x14ac:dyDescent="0.25">
      <c r="A26" s="423"/>
      <c r="B26" s="189"/>
      <c r="C26" s="189"/>
      <c r="D26" s="189"/>
      <c r="E26" s="189"/>
      <c r="F26" s="189"/>
      <c r="G26" s="189"/>
      <c r="H26" s="189"/>
      <c r="I26" s="190"/>
      <c r="M26" s="423"/>
      <c r="N26" s="189"/>
      <c r="O26" s="189"/>
      <c r="P26" s="189"/>
      <c r="Q26" s="189"/>
      <c r="R26" s="189"/>
      <c r="S26" s="189"/>
      <c r="T26" s="189"/>
      <c r="U26" s="190"/>
    </row>
    <row r="27" spans="1:21" x14ac:dyDescent="0.25">
      <c r="A27" s="423"/>
      <c r="B27" s="189"/>
      <c r="C27" s="189"/>
      <c r="D27" s="189"/>
      <c r="E27" s="189"/>
      <c r="F27" s="189"/>
      <c r="G27" s="189"/>
      <c r="H27" s="189"/>
      <c r="I27" s="190"/>
      <c r="M27" s="423"/>
      <c r="N27" s="189"/>
      <c r="O27" s="189"/>
      <c r="P27" s="189"/>
      <c r="Q27" s="189"/>
      <c r="R27" s="189"/>
      <c r="S27" s="189"/>
      <c r="T27" s="189"/>
      <c r="U27" s="190"/>
    </row>
    <row r="28" spans="1:21" x14ac:dyDescent="0.25">
      <c r="A28" s="423" t="s">
        <v>350</v>
      </c>
      <c r="B28" s="189"/>
      <c r="C28" s="189"/>
      <c r="D28" s="189"/>
      <c r="E28" s="189"/>
      <c r="F28" s="189"/>
      <c r="G28" s="189"/>
      <c r="H28" s="189"/>
      <c r="I28" s="190"/>
      <c r="M28" s="423" t="s">
        <v>351</v>
      </c>
      <c r="N28" s="189"/>
      <c r="O28" s="189"/>
      <c r="P28" s="189"/>
      <c r="Q28" s="189"/>
      <c r="R28" s="189"/>
      <c r="S28" s="189"/>
      <c r="T28" s="189"/>
      <c r="U28" s="190"/>
    </row>
    <row r="29" spans="1:21" x14ac:dyDescent="0.25">
      <c r="A29" s="423" t="s">
        <v>352</v>
      </c>
      <c r="B29" s="189"/>
      <c r="C29" s="189"/>
      <c r="D29" s="189"/>
      <c r="E29" s="189"/>
      <c r="F29" s="189"/>
      <c r="G29" s="189"/>
      <c r="H29" s="189"/>
      <c r="I29" s="190"/>
      <c r="M29" s="423"/>
      <c r="N29" s="189"/>
      <c r="O29" s="189"/>
      <c r="P29" s="189"/>
      <c r="Q29" s="189"/>
      <c r="R29" s="189"/>
      <c r="S29" s="189"/>
      <c r="T29" s="189"/>
      <c r="U29" s="190"/>
    </row>
    <row r="30" spans="1:21" x14ac:dyDescent="0.25">
      <c r="A30" s="423"/>
      <c r="B30" s="189"/>
      <c r="C30" s="189"/>
      <c r="D30" s="189"/>
      <c r="E30" s="189"/>
      <c r="F30" s="189"/>
      <c r="G30" s="189"/>
      <c r="H30" s="189"/>
      <c r="I30" s="190"/>
      <c r="M30" s="423"/>
      <c r="N30" s="189"/>
      <c r="O30" s="189"/>
      <c r="P30" s="189"/>
      <c r="Q30" s="189"/>
      <c r="R30" s="189"/>
      <c r="S30" s="189"/>
      <c r="T30" s="189"/>
      <c r="U30" s="190"/>
    </row>
    <row r="31" spans="1:21" ht="15.75" thickBot="1" x14ac:dyDescent="0.3">
      <c r="A31" s="423"/>
      <c r="B31" s="189"/>
      <c r="C31" s="189"/>
      <c r="D31" s="189"/>
      <c r="E31" s="189"/>
      <c r="F31" s="189"/>
      <c r="G31" s="189"/>
      <c r="H31" s="189"/>
      <c r="I31" s="190"/>
      <c r="M31" s="144"/>
      <c r="N31" s="145"/>
      <c r="O31" s="145"/>
      <c r="P31" s="145"/>
      <c r="Q31" s="145"/>
      <c r="R31" s="145"/>
      <c r="S31" s="145"/>
      <c r="T31" s="145"/>
      <c r="U31" s="146"/>
    </row>
    <row r="32" spans="1:21" ht="15.75" thickBot="1" x14ac:dyDescent="0.3">
      <c r="A32" s="144" t="s">
        <v>332</v>
      </c>
      <c r="B32" s="145"/>
      <c r="C32" s="145"/>
      <c r="D32" s="145"/>
      <c r="E32" s="145"/>
      <c r="F32" s="145"/>
      <c r="G32" s="145"/>
      <c r="H32" s="145"/>
      <c r="I32" s="146"/>
    </row>
  </sheetData>
  <mergeCells count="53">
    <mergeCell ref="H15:J16"/>
    <mergeCell ref="K17:L17"/>
    <mergeCell ref="A25:I27"/>
    <mergeCell ref="M25:U27"/>
    <mergeCell ref="A28:I28"/>
    <mergeCell ref="M28:U30"/>
    <mergeCell ref="A29:I31"/>
    <mergeCell ref="K20:L20"/>
    <mergeCell ref="B20:C20"/>
    <mergeCell ref="D20:E20"/>
    <mergeCell ref="H18:I18"/>
    <mergeCell ref="D19:E19"/>
    <mergeCell ref="H19:I19"/>
    <mergeCell ref="B18:C18"/>
    <mergeCell ref="D18:E18"/>
    <mergeCell ref="B19:C19"/>
    <mergeCell ref="H20:I20"/>
    <mergeCell ref="K18:L18"/>
    <mergeCell ref="K19:L19"/>
    <mergeCell ref="B4:C4"/>
    <mergeCell ref="E4:F4"/>
    <mergeCell ref="G4:H4"/>
    <mergeCell ref="B5:C5"/>
    <mergeCell ref="E5:F5"/>
    <mergeCell ref="G5:H5"/>
    <mergeCell ref="B6:C6"/>
    <mergeCell ref="E6:F6"/>
    <mergeCell ref="G6:H6"/>
    <mergeCell ref="H17:I17"/>
    <mergeCell ref="K11:L16"/>
    <mergeCell ref="B15:E16"/>
    <mergeCell ref="F15:G16"/>
    <mergeCell ref="B14:C14"/>
    <mergeCell ref="D14:E14"/>
    <mergeCell ref="B7:C7"/>
    <mergeCell ref="E7:F7"/>
    <mergeCell ref="G7:H7"/>
    <mergeCell ref="F11:G13"/>
    <mergeCell ref="B11:E13"/>
    <mergeCell ref="H11:J13"/>
    <mergeCell ref="H14:I14"/>
    <mergeCell ref="A1:A2"/>
    <mergeCell ref="B3:D3"/>
    <mergeCell ref="E3:H3"/>
    <mergeCell ref="A11:A16"/>
    <mergeCell ref="B1:D1"/>
    <mergeCell ref="E1:H1"/>
    <mergeCell ref="B17:C17"/>
    <mergeCell ref="D17:E17"/>
    <mergeCell ref="I1:I3"/>
    <mergeCell ref="B2:C2"/>
    <mergeCell ref="E2:F2"/>
    <mergeCell ref="G2:H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7"/>
  <sheetViews>
    <sheetView topLeftCell="A8" zoomScale="90" zoomScaleNormal="90" workbookViewId="0">
      <selection activeCell="L14" sqref="L14"/>
    </sheetView>
  </sheetViews>
  <sheetFormatPr baseColWidth="10" defaultColWidth="11.42578125" defaultRowHeight="15" x14ac:dyDescent="0.25"/>
  <cols>
    <col min="1" max="1" width="22.5703125" customWidth="1"/>
    <col min="2" max="2" width="17.5703125" customWidth="1"/>
    <col min="3" max="3" width="14.85546875" bestFit="1" customWidth="1"/>
  </cols>
  <sheetData>
    <row r="1" spans="1:6" ht="37.15" customHeight="1" x14ac:dyDescent="0.25">
      <c r="A1" s="492" t="s">
        <v>108</v>
      </c>
      <c r="B1" s="494" t="s">
        <v>109</v>
      </c>
      <c r="C1" s="494" t="s">
        <v>110</v>
      </c>
      <c r="D1" s="494" t="s">
        <v>111</v>
      </c>
      <c r="E1" s="494" t="s">
        <v>112</v>
      </c>
      <c r="F1" s="486" t="s">
        <v>113</v>
      </c>
    </row>
    <row r="2" spans="1:6" x14ac:dyDescent="0.25">
      <c r="A2" s="493"/>
      <c r="B2" s="495"/>
      <c r="C2" s="495"/>
      <c r="D2" s="495"/>
      <c r="E2" s="495"/>
      <c r="F2" s="487"/>
    </row>
    <row r="3" spans="1:6" x14ac:dyDescent="0.25">
      <c r="A3" s="493"/>
      <c r="B3" s="495"/>
      <c r="C3" s="495"/>
      <c r="D3" s="495"/>
      <c r="E3" s="495"/>
      <c r="F3" s="487"/>
    </row>
    <row r="4" spans="1:6" ht="15.75" thickBot="1" x14ac:dyDescent="0.3">
      <c r="A4" s="304"/>
      <c r="B4" s="496"/>
      <c r="C4" s="496"/>
      <c r="D4" s="496"/>
      <c r="E4" s="496"/>
      <c r="F4" s="488"/>
    </row>
    <row r="5" spans="1:6" x14ac:dyDescent="0.25">
      <c r="A5" s="480" t="s">
        <v>114</v>
      </c>
      <c r="B5" s="252" t="s">
        <v>115</v>
      </c>
      <c r="C5" s="473">
        <f>('Critère 1'!J40/336)*10</f>
        <v>0</v>
      </c>
      <c r="D5" s="252">
        <v>2</v>
      </c>
      <c r="E5" s="490">
        <f>C5*2</f>
        <v>0</v>
      </c>
      <c r="F5" s="81"/>
    </row>
    <row r="6" spans="1:6" ht="91.5" customHeight="1" thickBot="1" x14ac:dyDescent="0.3">
      <c r="A6" s="482"/>
      <c r="B6" s="253"/>
      <c r="C6" s="474"/>
      <c r="D6" s="253"/>
      <c r="E6" s="491"/>
      <c r="F6" s="489">
        <f>(E5+E7+E13+E21+E23)</f>
        <v>0</v>
      </c>
    </row>
    <row r="7" spans="1:6" ht="24" customHeight="1" x14ac:dyDescent="0.25">
      <c r="A7" s="483" t="s">
        <v>116</v>
      </c>
      <c r="B7" s="262" t="s">
        <v>117</v>
      </c>
      <c r="C7" s="475">
        <f>('Critère 2'!F17/12)*10</f>
        <v>0</v>
      </c>
      <c r="D7" s="254">
        <v>1</v>
      </c>
      <c r="E7" s="477">
        <f>(C7*D7)+(C9*D9)+(C11*D11)</f>
        <v>0</v>
      </c>
      <c r="F7" s="489"/>
    </row>
    <row r="8" spans="1:6" ht="34.5" customHeight="1" thickBot="1" x14ac:dyDescent="0.3">
      <c r="A8" s="484"/>
      <c r="B8" s="263"/>
      <c r="C8" s="476"/>
      <c r="D8" s="255"/>
      <c r="E8" s="478"/>
      <c r="F8" s="489"/>
    </row>
    <row r="9" spans="1:6" ht="15" customHeight="1" x14ac:dyDescent="0.25">
      <c r="A9" s="484"/>
      <c r="B9" s="252" t="s">
        <v>118</v>
      </c>
      <c r="C9" s="473">
        <f>('Critère 2'!N16/16)*10</f>
        <v>0</v>
      </c>
      <c r="D9" s="269">
        <v>0.5</v>
      </c>
      <c r="E9" s="478"/>
      <c r="F9" s="489"/>
    </row>
    <row r="10" spans="1:6" ht="35.25" customHeight="1" thickBot="1" x14ac:dyDescent="0.3">
      <c r="A10" s="484"/>
      <c r="B10" s="253"/>
      <c r="C10" s="474"/>
      <c r="D10" s="270"/>
      <c r="E10" s="478"/>
      <c r="F10" s="489"/>
    </row>
    <row r="11" spans="1:6" ht="61.5" customHeight="1" x14ac:dyDescent="0.25">
      <c r="A11" s="484"/>
      <c r="B11" s="262" t="s">
        <v>119</v>
      </c>
      <c r="C11" s="475">
        <f>('Critère 2'!E42/24)*10</f>
        <v>0</v>
      </c>
      <c r="D11" s="254">
        <v>0.5</v>
      </c>
      <c r="E11" s="478"/>
      <c r="F11" s="489"/>
    </row>
    <row r="12" spans="1:6" ht="27" customHeight="1" thickBot="1" x14ac:dyDescent="0.3">
      <c r="A12" s="485"/>
      <c r="B12" s="263"/>
      <c r="C12" s="476"/>
      <c r="D12" s="255"/>
      <c r="E12" s="479"/>
      <c r="F12" s="489"/>
    </row>
    <row r="13" spans="1:6" ht="19.5" customHeight="1" x14ac:dyDescent="0.25">
      <c r="A13" s="480" t="s">
        <v>120</v>
      </c>
      <c r="B13" s="252" t="s">
        <v>121</v>
      </c>
      <c r="C13" s="473">
        <f>('Critère 3'!R20/224)*10</f>
        <v>0</v>
      </c>
      <c r="D13" s="269">
        <v>1</v>
      </c>
      <c r="E13" s="497">
        <f>(C13*D13)+(C15*D15)+(C17*D17)+(C19*D19)</f>
        <v>0</v>
      </c>
      <c r="F13" s="489"/>
    </row>
    <row r="14" spans="1:6" ht="17.25" customHeight="1" thickBot="1" x14ac:dyDescent="0.3">
      <c r="A14" s="481"/>
      <c r="B14" s="253"/>
      <c r="C14" s="474"/>
      <c r="D14" s="270"/>
      <c r="E14" s="497"/>
      <c r="F14" s="489"/>
    </row>
    <row r="15" spans="1:6" x14ac:dyDescent="0.25">
      <c r="A15" s="481"/>
      <c r="B15" s="262" t="s">
        <v>122</v>
      </c>
      <c r="C15" s="475">
        <f>('Critère 3'!R54/504)*10</f>
        <v>0</v>
      </c>
      <c r="D15" s="254">
        <v>0.5</v>
      </c>
      <c r="E15" s="497"/>
      <c r="F15" s="489"/>
    </row>
    <row r="16" spans="1:6" ht="27.75" customHeight="1" thickBot="1" x14ac:dyDescent="0.3">
      <c r="A16" s="481"/>
      <c r="B16" s="263"/>
      <c r="C16" s="476"/>
      <c r="D16" s="255"/>
      <c r="E16" s="497"/>
      <c r="F16" s="489"/>
    </row>
    <row r="17" spans="1:6" x14ac:dyDescent="0.25">
      <c r="A17" s="481"/>
      <c r="B17" s="252" t="s">
        <v>123</v>
      </c>
      <c r="C17" s="473">
        <f>('Critère 3'!R79/48)*10</f>
        <v>0</v>
      </c>
      <c r="D17" s="269">
        <v>0.3</v>
      </c>
      <c r="E17" s="497"/>
      <c r="F17" s="489"/>
    </row>
    <row r="18" spans="1:6" ht="28.5" customHeight="1" thickBot="1" x14ac:dyDescent="0.3">
      <c r="A18" s="481"/>
      <c r="B18" s="253"/>
      <c r="C18" s="474"/>
      <c r="D18" s="270"/>
      <c r="E18" s="497"/>
      <c r="F18" s="489"/>
    </row>
    <row r="19" spans="1:6" x14ac:dyDescent="0.25">
      <c r="A19" s="481"/>
      <c r="B19" s="262" t="s">
        <v>124</v>
      </c>
      <c r="C19" s="475">
        <f>('Critère 3'!R111/108)*10</f>
        <v>0</v>
      </c>
      <c r="D19" s="254">
        <v>0.2</v>
      </c>
      <c r="E19" s="497"/>
      <c r="F19" s="489"/>
    </row>
    <row r="20" spans="1:6" ht="27" customHeight="1" thickBot="1" x14ac:dyDescent="0.3">
      <c r="A20" s="482"/>
      <c r="B20" s="263"/>
      <c r="C20" s="476"/>
      <c r="D20" s="255"/>
      <c r="E20" s="497"/>
      <c r="F20" s="489"/>
    </row>
    <row r="21" spans="1:6" x14ac:dyDescent="0.25">
      <c r="A21" s="480" t="s">
        <v>125</v>
      </c>
      <c r="B21" s="252" t="s">
        <v>126</v>
      </c>
      <c r="C21" s="473">
        <f>'Critère 4'!J31</f>
        <v>0</v>
      </c>
      <c r="D21" s="252">
        <v>2</v>
      </c>
      <c r="E21" s="498">
        <f>C21*2</f>
        <v>0</v>
      </c>
      <c r="F21" s="489"/>
    </row>
    <row r="22" spans="1:6" ht="35.25" customHeight="1" thickBot="1" x14ac:dyDescent="0.3">
      <c r="A22" s="482"/>
      <c r="B22" s="253"/>
      <c r="C22" s="474"/>
      <c r="D22" s="253"/>
      <c r="E22" s="270"/>
      <c r="F22" s="489"/>
    </row>
    <row r="23" spans="1:6" x14ac:dyDescent="0.25">
      <c r="A23" s="483" t="s">
        <v>127</v>
      </c>
      <c r="B23" s="262" t="s">
        <v>128</v>
      </c>
      <c r="C23" s="475">
        <f>('Critère 5'!I8/8)*10</f>
        <v>0</v>
      </c>
      <c r="D23" s="254">
        <v>1</v>
      </c>
      <c r="E23" s="499">
        <f>(C23*D23)+(C25*D25)</f>
        <v>0</v>
      </c>
      <c r="F23" s="489"/>
    </row>
    <row r="24" spans="1:6" ht="6.75" customHeight="1" thickBot="1" x14ac:dyDescent="0.3">
      <c r="A24" s="484"/>
      <c r="B24" s="263"/>
      <c r="C24" s="476"/>
      <c r="D24" s="255"/>
      <c r="E24" s="500"/>
      <c r="F24" s="489"/>
    </row>
    <row r="25" spans="1:6" x14ac:dyDescent="0.25">
      <c r="A25" s="484"/>
      <c r="B25" s="252" t="s">
        <v>129</v>
      </c>
      <c r="C25" s="473">
        <f>('Critère 5'!L21/11)*10</f>
        <v>0</v>
      </c>
      <c r="D25" s="269">
        <v>1</v>
      </c>
      <c r="E25" s="500"/>
      <c r="F25" s="489"/>
    </row>
    <row r="26" spans="1:6" ht="7.5" customHeight="1" thickBot="1" x14ac:dyDescent="0.3">
      <c r="A26" s="484"/>
      <c r="B26" s="253"/>
      <c r="C26" s="474"/>
      <c r="D26" s="270"/>
      <c r="E26" s="501"/>
      <c r="F26" s="489"/>
    </row>
    <row r="27" spans="1:6" x14ac:dyDescent="0.25">
      <c r="A27" s="467"/>
      <c r="B27" s="468"/>
      <c r="C27" s="468"/>
      <c r="D27" s="468"/>
      <c r="E27" s="469"/>
      <c r="F27" s="81"/>
    </row>
    <row r="28" spans="1:6" ht="15.75" thickBot="1" x14ac:dyDescent="0.3">
      <c r="A28" s="470" t="s">
        <v>130</v>
      </c>
      <c r="B28" s="471"/>
      <c r="C28" s="471"/>
      <c r="D28" s="471"/>
      <c r="E28" s="472"/>
      <c r="F28" s="82">
        <f>F6/10</f>
        <v>0</v>
      </c>
    </row>
    <row r="31" spans="1:6" x14ac:dyDescent="0.25">
      <c r="A31" s="24" t="s">
        <v>131</v>
      </c>
    </row>
    <row r="32" spans="1:6" x14ac:dyDescent="0.25">
      <c r="A32" s="24" t="s">
        <v>132</v>
      </c>
    </row>
    <row r="33" spans="1:1" x14ac:dyDescent="0.25">
      <c r="A33" s="24" t="s">
        <v>133</v>
      </c>
    </row>
    <row r="34" spans="1:1" x14ac:dyDescent="0.25">
      <c r="A34" s="24" t="s">
        <v>134</v>
      </c>
    </row>
    <row r="35" spans="1:1" x14ac:dyDescent="0.25">
      <c r="A35" s="24" t="s">
        <v>135</v>
      </c>
    </row>
    <row r="36" spans="1:1" x14ac:dyDescent="0.25">
      <c r="A36" s="24" t="s">
        <v>136</v>
      </c>
    </row>
    <row r="37" spans="1:1" x14ac:dyDescent="0.25">
      <c r="A37" s="24" t="s">
        <v>137</v>
      </c>
    </row>
  </sheetData>
  <mergeCells count="52">
    <mergeCell ref="A21:A22"/>
    <mergeCell ref="C21:C22"/>
    <mergeCell ref="D21:D22"/>
    <mergeCell ref="E21:E22"/>
    <mergeCell ref="A23:A26"/>
    <mergeCell ref="B23:B24"/>
    <mergeCell ref="C23:C24"/>
    <mergeCell ref="D23:D24"/>
    <mergeCell ref="B25:B26"/>
    <mergeCell ref="C25:C26"/>
    <mergeCell ref="D25:D26"/>
    <mergeCell ref="E23:E26"/>
    <mergeCell ref="E13:E20"/>
    <mergeCell ref="B21:B22"/>
    <mergeCell ref="B15:B16"/>
    <mergeCell ref="C15:C16"/>
    <mergeCell ref="D15:D16"/>
    <mergeCell ref="B17:B18"/>
    <mergeCell ref="C17:C18"/>
    <mergeCell ref="D17:D18"/>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N104"/>
  <sheetViews>
    <sheetView topLeftCell="A15" workbookViewId="0">
      <selection activeCell="F103" sqref="F103"/>
    </sheetView>
  </sheetViews>
  <sheetFormatPr baseColWidth="10" defaultColWidth="11.42578125" defaultRowHeight="15" x14ac:dyDescent="0.25"/>
  <cols>
    <col min="1" max="1" width="23.42578125" customWidth="1"/>
    <col min="2" max="2" width="16" customWidth="1"/>
    <col min="8" max="8" width="14.28515625" customWidth="1"/>
  </cols>
  <sheetData>
    <row r="2" spans="1:13" x14ac:dyDescent="0.25">
      <c r="A2" s="88" t="s">
        <v>138</v>
      </c>
      <c r="B2" s="88"/>
      <c r="C2" s="88"/>
      <c r="D2" s="88"/>
      <c r="E2" s="88"/>
      <c r="F2" s="88"/>
      <c r="G2" s="88"/>
      <c r="H2" s="88"/>
      <c r="I2" s="88"/>
      <c r="J2" s="88"/>
      <c r="K2" s="88"/>
      <c r="L2" s="88"/>
      <c r="M2" s="88"/>
    </row>
    <row r="3" spans="1:13" x14ac:dyDescent="0.25">
      <c r="A3" s="30" t="s">
        <v>139</v>
      </c>
      <c r="B3" s="24" t="s">
        <v>140</v>
      </c>
    </row>
    <row r="4" spans="1:13" x14ac:dyDescent="0.25">
      <c r="A4" s="30" t="s">
        <v>141</v>
      </c>
      <c r="B4" s="24" t="s">
        <v>142</v>
      </c>
    </row>
    <row r="5" spans="1:13" x14ac:dyDescent="0.25">
      <c r="A5" s="30"/>
      <c r="B5" s="24"/>
    </row>
    <row r="6" spans="1:13" ht="15.75" x14ac:dyDescent="0.25">
      <c r="A6" s="103" t="s">
        <v>143</v>
      </c>
      <c r="B6" s="24" t="s">
        <v>144</v>
      </c>
    </row>
    <row r="7" spans="1:13" ht="23.25" customHeight="1" x14ac:dyDescent="0.25">
      <c r="A7" s="25"/>
    </row>
    <row r="8" spans="1:13" ht="24.75" customHeight="1" x14ac:dyDescent="0.25"/>
    <row r="9" spans="1:13" ht="32.25" customHeight="1" x14ac:dyDescent="0.25"/>
    <row r="10" spans="1:13" ht="19.5" customHeight="1" x14ac:dyDescent="0.25"/>
    <row r="11" spans="1:13" ht="15" customHeight="1" x14ac:dyDescent="0.25"/>
    <row r="12" spans="1:13" ht="31.5" customHeight="1" x14ac:dyDescent="0.25"/>
    <row r="13" spans="1:13" ht="39.75" customHeight="1" x14ac:dyDescent="0.25"/>
    <row r="14" spans="1:13" ht="38.25" customHeight="1" x14ac:dyDescent="0.25"/>
    <row r="15" spans="1:13" ht="15" customHeight="1" x14ac:dyDescent="0.25"/>
    <row r="16" spans="1:13" ht="24" customHeight="1" x14ac:dyDescent="0.25"/>
    <row r="17" spans="1:8" ht="15" customHeight="1" x14ac:dyDescent="0.25"/>
    <row r="18" spans="1:8" ht="33.75" customHeight="1" x14ac:dyDescent="0.25"/>
    <row r="19" spans="1:8" ht="33.75" customHeight="1" x14ac:dyDescent="0.25"/>
    <row r="20" spans="1:8" ht="15" customHeight="1" x14ac:dyDescent="0.25">
      <c r="A20" s="26" t="s">
        <v>145</v>
      </c>
      <c r="B20" s="26"/>
      <c r="C20" s="26"/>
      <c r="D20" s="26"/>
      <c r="E20" s="26"/>
      <c r="F20" s="26"/>
      <c r="G20" s="26"/>
      <c r="H20" s="26"/>
    </row>
    <row r="21" spans="1:8" ht="15" customHeight="1" x14ac:dyDescent="0.25">
      <c r="A21" s="26" t="s">
        <v>146</v>
      </c>
      <c r="B21" s="26"/>
      <c r="C21" s="26"/>
      <c r="D21" s="26"/>
      <c r="E21" s="26"/>
      <c r="F21" s="26"/>
      <c r="G21" s="26"/>
      <c r="H21" s="26"/>
    </row>
    <row r="22" spans="1:8" ht="21" customHeight="1" x14ac:dyDescent="0.25">
      <c r="A22" s="26" t="s">
        <v>147</v>
      </c>
      <c r="B22" s="26"/>
      <c r="C22" s="26"/>
      <c r="D22" s="26"/>
      <c r="E22" s="26"/>
      <c r="F22" s="26"/>
      <c r="G22" s="26"/>
      <c r="H22" s="26"/>
    </row>
    <row r="23" spans="1:8" ht="22.5" customHeight="1" x14ac:dyDescent="0.25">
      <c r="A23" s="26" t="s">
        <v>148</v>
      </c>
      <c r="B23" s="26"/>
      <c r="C23" s="26"/>
      <c r="D23" s="26"/>
      <c r="E23" s="26"/>
      <c r="F23" s="26"/>
      <c r="G23" s="26"/>
      <c r="H23" s="26"/>
    </row>
    <row r="24" spans="1:8" ht="15" customHeight="1" x14ac:dyDescent="0.25">
      <c r="A24" s="26" t="s">
        <v>149</v>
      </c>
      <c r="B24" s="26"/>
      <c r="C24" s="26"/>
      <c r="D24" s="26"/>
      <c r="E24" s="26"/>
      <c r="F24" s="26"/>
      <c r="G24" s="26"/>
      <c r="H24" s="26"/>
    </row>
    <row r="25" spans="1:8" ht="18.75" customHeight="1" x14ac:dyDescent="0.25">
      <c r="A25" s="26" t="s">
        <v>150</v>
      </c>
      <c r="B25" s="26"/>
      <c r="C25" s="26"/>
      <c r="D25" s="26"/>
      <c r="E25" s="26"/>
      <c r="F25" s="26"/>
      <c r="G25" s="26"/>
      <c r="H25" s="26"/>
    </row>
    <row r="26" spans="1:8" ht="15" customHeight="1" x14ac:dyDescent="0.25">
      <c r="A26" s="26" t="s">
        <v>151</v>
      </c>
      <c r="B26" s="26"/>
      <c r="C26" s="26"/>
      <c r="D26" s="26"/>
      <c r="E26" s="26"/>
      <c r="F26" s="26"/>
      <c r="G26" s="26"/>
      <c r="H26" s="26"/>
    </row>
    <row r="27" spans="1:8" ht="16.149999999999999" customHeight="1" x14ac:dyDescent="0.25">
      <c r="A27" s="26" t="s">
        <v>152</v>
      </c>
      <c r="B27" s="26"/>
      <c r="C27" s="26"/>
      <c r="D27" s="26"/>
      <c r="E27" s="26"/>
      <c r="F27" s="26"/>
      <c r="G27" s="26"/>
      <c r="H27" s="26"/>
    </row>
    <row r="28" spans="1:8" ht="16.149999999999999" customHeight="1" x14ac:dyDescent="0.25">
      <c r="A28" s="26"/>
      <c r="B28" s="26"/>
      <c r="C28" s="26"/>
      <c r="D28" s="26"/>
      <c r="E28" s="26"/>
      <c r="F28" s="26"/>
      <c r="G28" s="26"/>
      <c r="H28" s="26"/>
    </row>
    <row r="29" spans="1:8" ht="16.149999999999999" customHeight="1" x14ac:dyDescent="0.25">
      <c r="A29" s="104" t="s">
        <v>258</v>
      </c>
      <c r="B29" s="26"/>
      <c r="C29" s="26"/>
      <c r="D29" s="26"/>
      <c r="E29" s="26"/>
      <c r="F29" s="26"/>
      <c r="G29" s="26"/>
      <c r="H29" s="26"/>
    </row>
    <row r="30" spans="1:8" ht="16.149999999999999" customHeight="1" x14ac:dyDescent="0.25">
      <c r="A30" s="26" t="s">
        <v>259</v>
      </c>
      <c r="B30" s="26"/>
      <c r="C30" s="26"/>
      <c r="D30" s="26"/>
      <c r="E30" s="26"/>
      <c r="F30" s="26"/>
      <c r="G30" s="26"/>
      <c r="H30" s="26"/>
    </row>
    <row r="31" spans="1:8" ht="16.149999999999999" customHeight="1" x14ac:dyDescent="0.25">
      <c r="A31" s="26" t="s">
        <v>260</v>
      </c>
      <c r="B31" s="26"/>
      <c r="C31" s="26"/>
      <c r="D31" s="26"/>
      <c r="E31" s="26"/>
      <c r="F31" s="26"/>
      <c r="G31" s="26"/>
      <c r="H31" s="26"/>
    </row>
    <row r="32" spans="1:8" ht="16.149999999999999" customHeight="1" x14ac:dyDescent="0.25">
      <c r="A32" s="26" t="s">
        <v>333</v>
      </c>
      <c r="B32" s="26"/>
      <c r="C32" s="26"/>
      <c r="D32" s="26"/>
      <c r="E32" s="26"/>
      <c r="F32" s="26"/>
      <c r="G32" s="26"/>
      <c r="H32" s="26"/>
    </row>
    <row r="33" spans="1:14" ht="16.149999999999999" customHeight="1" x14ac:dyDescent="0.25">
      <c r="A33" s="26"/>
      <c r="B33" s="26"/>
      <c r="C33" s="26"/>
      <c r="D33" s="26"/>
      <c r="E33" s="26"/>
      <c r="F33" s="26"/>
      <c r="G33" s="26"/>
      <c r="H33" s="26"/>
    </row>
    <row r="34" spans="1:14" x14ac:dyDescent="0.25">
      <c r="A34" s="27" t="s">
        <v>153</v>
      </c>
    </row>
    <row r="35" spans="1:14" x14ac:dyDescent="0.25">
      <c r="A35" s="24" t="s">
        <v>154</v>
      </c>
    </row>
    <row r="36" spans="1:14" x14ac:dyDescent="0.25">
      <c r="A36" s="24" t="s">
        <v>155</v>
      </c>
    </row>
    <row r="37" spans="1:14" x14ac:dyDescent="0.25">
      <c r="A37" s="24" t="s">
        <v>156</v>
      </c>
    </row>
    <row r="38" spans="1:14" x14ac:dyDescent="0.25">
      <c r="A38" s="24"/>
    </row>
    <row r="39" spans="1:14" x14ac:dyDescent="0.25">
      <c r="A39" s="29" t="s">
        <v>157</v>
      </c>
    </row>
    <row r="40" spans="1:14" x14ac:dyDescent="0.25">
      <c r="A40" s="27" t="s">
        <v>158</v>
      </c>
      <c r="B40" s="25"/>
      <c r="C40" s="25"/>
      <c r="D40" s="25"/>
      <c r="E40" s="25"/>
      <c r="F40" s="25"/>
      <c r="G40" s="25"/>
      <c r="H40" s="25"/>
    </row>
    <row r="41" spans="1:14" x14ac:dyDescent="0.25">
      <c r="A41" s="24" t="s">
        <v>159</v>
      </c>
    </row>
    <row r="42" spans="1:14" x14ac:dyDescent="0.25">
      <c r="A42" s="26" t="s">
        <v>160</v>
      </c>
      <c r="B42" s="26"/>
      <c r="C42" s="26"/>
      <c r="D42" s="26"/>
      <c r="E42" s="26"/>
      <c r="F42" s="26"/>
      <c r="G42" s="26"/>
      <c r="H42" s="26"/>
      <c r="I42" s="26"/>
      <c r="J42" s="26"/>
      <c r="K42" s="26"/>
      <c r="L42" s="26"/>
      <c r="M42" s="26"/>
      <c r="N42" s="26"/>
    </row>
    <row r="43" spans="1:14" s="26" customFormat="1" ht="14.25" x14ac:dyDescent="0.2">
      <c r="A43" s="26" t="s">
        <v>236</v>
      </c>
    </row>
    <row r="44" spans="1:14" s="26" customFormat="1" ht="14.25" x14ac:dyDescent="0.2">
      <c r="A44" s="26" t="s">
        <v>237</v>
      </c>
    </row>
    <row r="46" spans="1:14" x14ac:dyDescent="0.25">
      <c r="A46" s="29" t="s">
        <v>161</v>
      </c>
    </row>
    <row r="47" spans="1:14" x14ac:dyDescent="0.25">
      <c r="A47" s="27" t="s">
        <v>162</v>
      </c>
    </row>
    <row r="48" spans="1:14" x14ac:dyDescent="0.25">
      <c r="A48" s="24" t="s">
        <v>163</v>
      </c>
    </row>
    <row r="49" spans="1:1" x14ac:dyDescent="0.25">
      <c r="A49" s="24" t="s">
        <v>164</v>
      </c>
    </row>
    <row r="50" spans="1:1" x14ac:dyDescent="0.25">
      <c r="A50" s="26" t="s">
        <v>165</v>
      </c>
    </row>
    <row r="51" spans="1:1" x14ac:dyDescent="0.25">
      <c r="A51" s="26"/>
    </row>
    <row r="52" spans="1:1" x14ac:dyDescent="0.25">
      <c r="A52" s="24" t="s">
        <v>166</v>
      </c>
    </row>
    <row r="53" spans="1:1" x14ac:dyDescent="0.25">
      <c r="A53" s="24" t="s">
        <v>238</v>
      </c>
    </row>
    <row r="55" spans="1:1" x14ac:dyDescent="0.25">
      <c r="A55" s="24" t="s">
        <v>167</v>
      </c>
    </row>
    <row r="56" spans="1:1" x14ac:dyDescent="0.25">
      <c r="A56" s="24" t="s">
        <v>168</v>
      </c>
    </row>
    <row r="57" spans="1:1" x14ac:dyDescent="0.25">
      <c r="A57" s="24"/>
    </row>
    <row r="58" spans="1:1" x14ac:dyDescent="0.25">
      <c r="A58" s="28" t="s">
        <v>169</v>
      </c>
    </row>
    <row r="59" spans="1:1" x14ac:dyDescent="0.25">
      <c r="A59" s="27" t="s">
        <v>170</v>
      </c>
    </row>
    <row r="60" spans="1:1" x14ac:dyDescent="0.25">
      <c r="A60" s="24" t="s">
        <v>171</v>
      </c>
    </row>
    <row r="61" spans="1:1" x14ac:dyDescent="0.25">
      <c r="A61" s="24" t="s">
        <v>172</v>
      </c>
    </row>
    <row r="63" spans="1:1" x14ac:dyDescent="0.25">
      <c r="A63" s="24" t="s">
        <v>173</v>
      </c>
    </row>
    <row r="64" spans="1:1" x14ac:dyDescent="0.25">
      <c r="A64" s="24" t="s">
        <v>174</v>
      </c>
    </row>
    <row r="66" spans="1:1" x14ac:dyDescent="0.25">
      <c r="A66" s="24" t="s">
        <v>175</v>
      </c>
    </row>
    <row r="67" spans="1:1" x14ac:dyDescent="0.25">
      <c r="A67" s="24" t="s">
        <v>176</v>
      </c>
    </row>
    <row r="69" spans="1:1" x14ac:dyDescent="0.25">
      <c r="A69" s="24" t="s">
        <v>177</v>
      </c>
    </row>
    <row r="70" spans="1:1" x14ac:dyDescent="0.25">
      <c r="A70" s="24" t="s">
        <v>178</v>
      </c>
    </row>
    <row r="72" spans="1:1" x14ac:dyDescent="0.25">
      <c r="A72" s="28" t="s">
        <v>179</v>
      </c>
    </row>
    <row r="73" spans="1:1" x14ac:dyDescent="0.25">
      <c r="A73" s="27" t="s">
        <v>180</v>
      </c>
    </row>
    <row r="74" spans="1:1" x14ac:dyDescent="0.25">
      <c r="A74" s="24" t="s">
        <v>181</v>
      </c>
    </row>
    <row r="75" spans="1:1" x14ac:dyDescent="0.25">
      <c r="A75" s="24" t="s">
        <v>87</v>
      </c>
    </row>
    <row r="76" spans="1:1" x14ac:dyDescent="0.25">
      <c r="A76" s="24" t="s">
        <v>88</v>
      </c>
    </row>
    <row r="77" spans="1:1" x14ac:dyDescent="0.25">
      <c r="A77" s="24" t="s">
        <v>89</v>
      </c>
    </row>
    <row r="78" spans="1:1" x14ac:dyDescent="0.25">
      <c r="A78" s="24" t="s">
        <v>90</v>
      </c>
    </row>
    <row r="79" spans="1:1" x14ac:dyDescent="0.25">
      <c r="A79" s="24" t="s">
        <v>91</v>
      </c>
    </row>
    <row r="80" spans="1:1" x14ac:dyDescent="0.25">
      <c r="A80" s="24" t="s">
        <v>182</v>
      </c>
    </row>
    <row r="81" spans="1:8" x14ac:dyDescent="0.25">
      <c r="A81" s="24" t="s">
        <v>183</v>
      </c>
    </row>
    <row r="82" spans="1:8" x14ac:dyDescent="0.25">
      <c r="A82" s="24" t="s">
        <v>184</v>
      </c>
    </row>
    <row r="83" spans="1:8" x14ac:dyDescent="0.25">
      <c r="A83" s="24" t="s">
        <v>185</v>
      </c>
    </row>
    <row r="84" spans="1:8" x14ac:dyDescent="0.25">
      <c r="A84" s="24" t="s">
        <v>186</v>
      </c>
    </row>
    <row r="86" spans="1:8" x14ac:dyDescent="0.25">
      <c r="A86" s="28" t="s">
        <v>187</v>
      </c>
    </row>
    <row r="87" spans="1:8" x14ac:dyDescent="0.25">
      <c r="A87" s="27" t="s">
        <v>188</v>
      </c>
    </row>
    <row r="88" spans="1:8" x14ac:dyDescent="0.25">
      <c r="A88" s="24" t="s">
        <v>189</v>
      </c>
    </row>
    <row r="89" spans="1:8" x14ac:dyDescent="0.25">
      <c r="A89" s="26" t="s">
        <v>190</v>
      </c>
      <c r="B89" s="26"/>
      <c r="C89" s="26"/>
      <c r="D89" s="26"/>
      <c r="E89" s="26"/>
      <c r="F89" s="26"/>
      <c r="G89" s="26"/>
      <c r="H89" s="26"/>
    </row>
    <row r="90" spans="1:8" x14ac:dyDescent="0.25">
      <c r="A90" s="26" t="s">
        <v>191</v>
      </c>
      <c r="B90" s="26"/>
      <c r="C90" s="26"/>
      <c r="D90" s="26"/>
      <c r="E90" s="26"/>
      <c r="F90" s="26"/>
      <c r="G90" s="26"/>
      <c r="H90" s="26"/>
    </row>
    <row r="91" spans="1:8" x14ac:dyDescent="0.25">
      <c r="A91" s="26" t="s">
        <v>192</v>
      </c>
      <c r="B91" s="26"/>
      <c r="C91" s="26"/>
      <c r="D91" s="26"/>
      <c r="E91" s="26"/>
      <c r="F91" s="26"/>
      <c r="G91" s="26"/>
      <c r="H91" s="26"/>
    </row>
    <row r="92" spans="1:8" x14ac:dyDescent="0.25">
      <c r="A92" s="26" t="s">
        <v>193</v>
      </c>
      <c r="B92" s="26"/>
      <c r="C92" s="26"/>
      <c r="D92" s="26"/>
      <c r="E92" s="26"/>
      <c r="F92" s="26"/>
      <c r="G92" s="26"/>
      <c r="H92" s="26"/>
    </row>
    <row r="93" spans="1:8" x14ac:dyDescent="0.25">
      <c r="A93" s="26" t="s">
        <v>194</v>
      </c>
      <c r="B93" s="26"/>
      <c r="C93" s="26"/>
      <c r="D93" s="26"/>
      <c r="E93" s="26"/>
      <c r="F93" s="26"/>
      <c r="G93" s="26"/>
      <c r="H93" s="26"/>
    </row>
    <row r="94" spans="1:8" x14ac:dyDescent="0.25">
      <c r="A94" s="26" t="s">
        <v>195</v>
      </c>
      <c r="B94" s="26"/>
      <c r="C94" s="26"/>
      <c r="D94" s="26"/>
      <c r="E94" s="26"/>
      <c r="F94" s="26"/>
      <c r="G94" s="26"/>
      <c r="H94" s="26"/>
    </row>
    <row r="95" spans="1:8" x14ac:dyDescent="0.25">
      <c r="A95" s="26" t="s">
        <v>196</v>
      </c>
      <c r="B95" s="26"/>
      <c r="C95" s="26"/>
      <c r="D95" s="26"/>
      <c r="E95" s="26"/>
      <c r="F95" s="26"/>
      <c r="G95" s="26"/>
      <c r="H95" s="26"/>
    </row>
    <row r="96" spans="1:8" x14ac:dyDescent="0.25">
      <c r="A96" s="26" t="s">
        <v>197</v>
      </c>
      <c r="B96" s="26"/>
      <c r="C96" s="26"/>
      <c r="D96" s="26"/>
      <c r="E96" s="26"/>
      <c r="F96" s="26"/>
      <c r="G96" s="26"/>
      <c r="H96" s="26"/>
    </row>
    <row r="97" spans="1:8" x14ac:dyDescent="0.25">
      <c r="A97" s="26" t="s">
        <v>198</v>
      </c>
      <c r="B97" s="26"/>
      <c r="C97" s="26"/>
      <c r="D97" s="26"/>
      <c r="E97" s="26"/>
      <c r="F97" s="26"/>
      <c r="G97" s="26"/>
      <c r="H97" s="26"/>
    </row>
    <row r="98" spans="1:8" x14ac:dyDescent="0.25">
      <c r="A98" s="26" t="s">
        <v>199</v>
      </c>
      <c r="B98" s="26"/>
      <c r="C98" s="26"/>
      <c r="D98" s="26"/>
      <c r="E98" s="26"/>
      <c r="F98" s="26"/>
      <c r="G98" s="26"/>
      <c r="H98" s="26"/>
    </row>
    <row r="99" spans="1:8" x14ac:dyDescent="0.25">
      <c r="A99" s="26" t="s">
        <v>232</v>
      </c>
    </row>
    <row r="101" spans="1:8" x14ac:dyDescent="0.25">
      <c r="A101" s="24" t="s">
        <v>200</v>
      </c>
    </row>
    <row r="102" spans="1:8" x14ac:dyDescent="0.25">
      <c r="A102" s="24" t="s">
        <v>234</v>
      </c>
    </row>
    <row r="103" spans="1:8" x14ac:dyDescent="0.25">
      <c r="A103" s="26"/>
    </row>
    <row r="104" spans="1:8" x14ac:dyDescent="0.25">
      <c r="A104" s="26"/>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379F2-6CE0-4A87-B674-B193357AC292}">
  <dimension ref="A1:C22"/>
  <sheetViews>
    <sheetView tabSelected="1" topLeftCell="A20" workbookViewId="0">
      <selection activeCell="A35" sqref="A35"/>
    </sheetView>
  </sheetViews>
  <sheetFormatPr baseColWidth="10" defaultColWidth="11.42578125" defaultRowHeight="15" x14ac:dyDescent="0.25"/>
  <cols>
    <col min="1" max="1" width="48.7109375" customWidth="1"/>
    <col min="2" max="2" width="65.7109375" customWidth="1"/>
    <col min="3" max="3" width="91.42578125" customWidth="1"/>
  </cols>
  <sheetData>
    <row r="1" spans="1:3" x14ac:dyDescent="0.25">
      <c r="A1" s="502" t="s">
        <v>261</v>
      </c>
      <c r="B1" s="503"/>
      <c r="C1" s="504"/>
    </row>
    <row r="2" spans="1:3" ht="15.75" thickBot="1" x14ac:dyDescent="0.3">
      <c r="A2" s="505"/>
      <c r="B2" s="506"/>
      <c r="C2" s="507"/>
    </row>
    <row r="3" spans="1:3" ht="75.75" thickBot="1" x14ac:dyDescent="0.3">
      <c r="A3" s="105" t="s">
        <v>262</v>
      </c>
      <c r="B3" s="106" t="s">
        <v>263</v>
      </c>
      <c r="C3" s="508"/>
    </row>
    <row r="4" spans="1:3" ht="135.75" thickBot="1" x14ac:dyDescent="0.3">
      <c r="A4" s="108" t="s">
        <v>264</v>
      </c>
      <c r="B4" s="109" t="s">
        <v>265</v>
      </c>
      <c r="C4" s="509"/>
    </row>
    <row r="5" spans="1:3" ht="15.75" thickBot="1" x14ac:dyDescent="0.3">
      <c r="A5" s="108" t="s">
        <v>266</v>
      </c>
      <c r="B5" s="109" t="s">
        <v>267</v>
      </c>
      <c r="C5" s="510"/>
    </row>
    <row r="6" spans="1:3" ht="60.75" thickBot="1" x14ac:dyDescent="0.3">
      <c r="A6" s="105" t="s">
        <v>268</v>
      </c>
      <c r="B6" s="106" t="s">
        <v>269</v>
      </c>
      <c r="C6" s="508" t="s">
        <v>270</v>
      </c>
    </row>
    <row r="7" spans="1:3" ht="45.75" thickBot="1" x14ac:dyDescent="0.3">
      <c r="A7" s="110" t="s">
        <v>271</v>
      </c>
      <c r="B7" s="111" t="s">
        <v>272</v>
      </c>
      <c r="C7" s="509"/>
    </row>
    <row r="8" spans="1:3" ht="45.75" thickBot="1" x14ac:dyDescent="0.3">
      <c r="A8" s="105" t="s">
        <v>273</v>
      </c>
      <c r="B8" s="111" t="s">
        <v>274</v>
      </c>
      <c r="C8" s="509"/>
    </row>
    <row r="9" spans="1:3" ht="70.150000000000006" customHeight="1" thickBot="1" x14ac:dyDescent="0.3">
      <c r="A9" s="105" t="s">
        <v>275</v>
      </c>
      <c r="B9" s="112" t="s">
        <v>276</v>
      </c>
      <c r="C9" s="510"/>
    </row>
    <row r="10" spans="1:3" ht="69" customHeight="1" thickBot="1" x14ac:dyDescent="0.3">
      <c r="A10" s="108" t="s">
        <v>298</v>
      </c>
      <c r="B10" s="109" t="s">
        <v>277</v>
      </c>
      <c r="C10" s="113" t="s">
        <v>278</v>
      </c>
    </row>
    <row r="11" spans="1:3" ht="66.75" customHeight="1" thickBot="1" x14ac:dyDescent="0.3">
      <c r="A11" s="110" t="s">
        <v>279</v>
      </c>
      <c r="B11" s="112" t="s">
        <v>280</v>
      </c>
      <c r="C11" s="114" t="s">
        <v>270</v>
      </c>
    </row>
    <row r="12" spans="1:3" x14ac:dyDescent="0.25">
      <c r="A12" s="511" t="s">
        <v>281</v>
      </c>
      <c r="B12" s="115"/>
      <c r="C12" s="508" t="s">
        <v>282</v>
      </c>
    </row>
    <row r="13" spans="1:3" ht="81.75" customHeight="1" thickBot="1" x14ac:dyDescent="0.3">
      <c r="A13" s="512"/>
      <c r="B13" s="109" t="s">
        <v>283</v>
      </c>
      <c r="C13" s="509"/>
    </row>
    <row r="14" spans="1:3" x14ac:dyDescent="0.25">
      <c r="A14" s="513" t="s">
        <v>284</v>
      </c>
      <c r="B14" s="116"/>
      <c r="C14" s="509"/>
    </row>
    <row r="15" spans="1:3" ht="60" x14ac:dyDescent="0.25">
      <c r="A15" s="513"/>
      <c r="B15" s="117" t="s">
        <v>285</v>
      </c>
      <c r="C15" s="509"/>
    </row>
    <row r="16" spans="1:3" ht="15.75" thickBot="1" x14ac:dyDescent="0.3">
      <c r="A16" s="512"/>
      <c r="B16" s="118"/>
      <c r="C16" s="510"/>
    </row>
    <row r="17" spans="1:3" ht="135.75" thickBot="1" x14ac:dyDescent="0.3">
      <c r="A17" s="108" t="s">
        <v>286</v>
      </c>
      <c r="B17" s="109" t="s">
        <v>287</v>
      </c>
      <c r="C17" s="113"/>
    </row>
    <row r="18" spans="1:3" ht="59.25" customHeight="1" thickBot="1" x14ac:dyDescent="0.3">
      <c r="A18" s="108" t="s">
        <v>288</v>
      </c>
      <c r="B18" s="109" t="s">
        <v>289</v>
      </c>
      <c r="C18" s="113" t="s">
        <v>270</v>
      </c>
    </row>
    <row r="19" spans="1:3" ht="37.5" customHeight="1" thickBot="1" x14ac:dyDescent="0.3">
      <c r="A19" s="110" t="s">
        <v>290</v>
      </c>
      <c r="B19" s="111" t="s">
        <v>291</v>
      </c>
      <c r="C19" s="119"/>
    </row>
    <row r="20" spans="1:3" ht="60.75" thickBot="1" x14ac:dyDescent="0.3">
      <c r="A20" s="110" t="s">
        <v>292</v>
      </c>
      <c r="B20" s="111" t="s">
        <v>293</v>
      </c>
      <c r="C20" s="107"/>
    </row>
    <row r="21" spans="1:3" ht="30.75" thickBot="1" x14ac:dyDescent="0.3">
      <c r="A21" s="105" t="s">
        <v>294</v>
      </c>
      <c r="B21" s="112" t="s">
        <v>295</v>
      </c>
      <c r="C21" s="120"/>
    </row>
    <row r="22" spans="1:3" ht="15.75" thickBot="1" x14ac:dyDescent="0.3">
      <c r="A22" s="108" t="s">
        <v>296</v>
      </c>
      <c r="B22" s="109" t="s">
        <v>297</v>
      </c>
      <c r="C22" s="121"/>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587C33D-D3B8-4C30-B5C1-535A55CF0F22}">
  <ds:schemaRefs>
    <ds:schemaRef ds:uri="http://schemas.microsoft.com/sharepoint/v3/contenttype/forms"/>
  </ds:schemaRefs>
</ds:datastoreItem>
</file>

<file path=customXml/itemProps2.xml><?xml version="1.0" encoding="utf-8"?>
<ds:datastoreItem xmlns:ds="http://schemas.openxmlformats.org/officeDocument/2006/customXml" ds:itemID="{82A348E6-7A8B-45B2-AF40-D4C8ED5DAD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12C136-FE47-417D-B5E2-BA69101445C4}">
  <ds:schemaRefs>
    <ds:schemaRef ds:uri="http://purl.org/dc/dcmitype/"/>
    <ds:schemaRef ds:uri="http://www.w3.org/XML/1998/namespace"/>
    <ds:schemaRef ds:uri="http://schemas.microsoft.com/office/2006/metadata/properties"/>
    <ds:schemaRef ds:uri="http://schemas.microsoft.com/office/infopath/2007/PartnerControls"/>
    <ds:schemaRef ds:uri="http://purl.org/dc/terms/"/>
    <ds:schemaRef ds:uri="http://purl.org/dc/elements/1.1/"/>
    <ds:schemaRef ds:uri="http://schemas.openxmlformats.org/package/2006/metadata/core-properties"/>
    <ds:schemaRef ds:uri="http://schemas.microsoft.com/office/2006/documentManagement/types"/>
    <ds:schemaRef ds:uri="e2ab05f6-67cb-4b0b-8ddb-adb0e260da25"/>
    <ds:schemaRef ds:uri="75b8d6bf-aac5-4c87-b74f-85b85e7f102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 PRODUIT</vt:lpstr>
      <vt:lpstr>Critère 1</vt:lpstr>
      <vt:lpstr>Critère 2</vt:lpstr>
      <vt:lpstr>Critère 3</vt:lpstr>
      <vt:lpstr>Critère 4</vt:lpstr>
      <vt:lpstr>Critère 5</vt:lpstr>
      <vt:lpstr>Synthèse </vt:lpstr>
      <vt:lpstr>Mode d'emploi</vt:lpstr>
      <vt:lpstr>Glossaire</vt:lpstr>
      <vt:lpstr>Liste d'outils critère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Luzhbin</dc:creator>
  <cp:keywords/>
  <dc:description/>
  <cp:lastModifiedBy>Vladimir LUZHBIN</cp:lastModifiedBy>
  <cp:revision/>
  <dcterms:created xsi:type="dcterms:W3CDTF">2015-06-05T18:19:34Z</dcterms:created>
  <dcterms:modified xsi:type="dcterms:W3CDTF">2024-07-16T11:40:36Z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y fmtid="{D5CDD505-2E9C-101B-9397-08002B2CF9AE}" pid="4" name="MSIP_Label_afcb221a-6e97-4d92-b656-ecf531a71c86_Enabled">
    <vt:lpwstr>true</vt:lpwstr>
  </property>
  <property fmtid="{D5CDD505-2E9C-101B-9397-08002B2CF9AE}" pid="5" name="MSIP_Label_afcb221a-6e97-4d92-b656-ecf531a71c86_SetDate">
    <vt:lpwstr>2023-10-23T12:18:59Z</vt:lpwstr>
  </property>
  <property fmtid="{D5CDD505-2E9C-101B-9397-08002B2CF9AE}" pid="6" name="MSIP_Label_afcb221a-6e97-4d92-b656-ecf531a71c86_Method">
    <vt:lpwstr>Standard</vt:lpwstr>
  </property>
  <property fmtid="{D5CDD505-2E9C-101B-9397-08002B2CF9AE}" pid="7" name="MSIP_Label_afcb221a-6e97-4d92-b656-ecf531a71c86_Name">
    <vt:lpwstr>General</vt:lpwstr>
  </property>
  <property fmtid="{D5CDD505-2E9C-101B-9397-08002B2CF9AE}" pid="8" name="MSIP_Label_afcb221a-6e97-4d92-b656-ecf531a71c86_SiteId">
    <vt:lpwstr>6f2633ea-c60d-4a07-be1c-b5cd19f27133</vt:lpwstr>
  </property>
  <property fmtid="{D5CDD505-2E9C-101B-9397-08002B2CF9AE}" pid="9" name="MSIP_Label_afcb221a-6e97-4d92-b656-ecf531a71c86_ActionId">
    <vt:lpwstr>9f80ec70-e8fb-42d6-82f3-4ee7aaf52770</vt:lpwstr>
  </property>
  <property fmtid="{D5CDD505-2E9C-101B-9397-08002B2CF9AE}" pid="10" name="MSIP_Label_afcb221a-6e97-4d92-b656-ecf531a71c86_ContentBits">
    <vt:lpwstr>0</vt:lpwstr>
  </property>
</Properties>
</file>